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K1" sheetId="1" r:id="rId1"/>
    <sheet name="K2" sheetId="2" r:id="rId2"/>
    <sheet name="K3" sheetId="3" r:id="rId3"/>
  </sheets>
  <definedNames>
    <definedName name="_xlnm.Print_Area" localSheetId="0">'K1'!$A$1:$O$90</definedName>
    <definedName name="_xlnm.Print_Area" localSheetId="1">'K2'!$A$1:$O$42</definedName>
    <definedName name="_xlnm.Print_Area" localSheetId="2">'K3'!$A$1:$O$421</definedName>
  </definedNames>
  <calcPr fullCalcOnLoad="1"/>
</workbook>
</file>

<file path=xl/sharedStrings.xml><?xml version="1.0" encoding="utf-8"?>
<sst xmlns="http://schemas.openxmlformats.org/spreadsheetml/2006/main" count="1268" uniqueCount="99">
  <si>
    <t>Apt No.</t>
  </si>
  <si>
    <t>Description</t>
  </si>
  <si>
    <t>Area / m2</t>
  </si>
  <si>
    <t>Total Area  m2</t>
  </si>
  <si>
    <t>Covered Area</t>
  </si>
  <si>
    <t>Terraces</t>
  </si>
  <si>
    <t>Common Areas</t>
  </si>
  <si>
    <t>Floor</t>
  </si>
  <si>
    <t>Bathroom</t>
  </si>
  <si>
    <t>Bedrooms</t>
  </si>
  <si>
    <t>Type</t>
  </si>
  <si>
    <t>Areas</t>
  </si>
  <si>
    <t>A</t>
  </si>
  <si>
    <t>B</t>
  </si>
  <si>
    <t>Studio</t>
  </si>
  <si>
    <t>C</t>
  </si>
  <si>
    <t>D</t>
  </si>
  <si>
    <t>E</t>
  </si>
  <si>
    <t>H</t>
  </si>
  <si>
    <t>I</t>
  </si>
  <si>
    <t>K</t>
  </si>
  <si>
    <t>No. of Bedrooms</t>
  </si>
  <si>
    <t>No. of Bathroom</t>
  </si>
  <si>
    <t>Price / m2</t>
  </si>
  <si>
    <t>VAT ( 20% )</t>
  </si>
  <si>
    <t>Net Price                ( excl. VAT )</t>
  </si>
  <si>
    <t>Total Price          ( incl. VAT )</t>
  </si>
  <si>
    <t>B'</t>
  </si>
  <si>
    <t>G</t>
  </si>
  <si>
    <t>F</t>
  </si>
  <si>
    <t>J</t>
  </si>
  <si>
    <t>2-nd &amp; 3-rd</t>
  </si>
  <si>
    <t>duplex Penthouse</t>
  </si>
  <si>
    <t>duplex Penthouse (corner)</t>
  </si>
  <si>
    <t>Three-bedroom</t>
  </si>
  <si>
    <t>"de lux" apartment</t>
  </si>
  <si>
    <t>Two-bedroom apartment</t>
  </si>
  <si>
    <t>(corner)</t>
  </si>
  <si>
    <t xml:space="preserve">Three-bedroom </t>
  </si>
  <si>
    <t>Four-bedroom</t>
  </si>
  <si>
    <t>(top floor)</t>
  </si>
  <si>
    <t>One- bedroom apartment</t>
  </si>
  <si>
    <t>One-bedroom apartment</t>
  </si>
  <si>
    <t>"de lux"</t>
  </si>
  <si>
    <t>Two-bedroom corner apt.</t>
  </si>
  <si>
    <t>1-st. floor</t>
  </si>
  <si>
    <t>Gr. Floor</t>
  </si>
  <si>
    <t>2-nd floor</t>
  </si>
  <si>
    <t>3-rd floor</t>
  </si>
  <si>
    <t>1B</t>
  </si>
  <si>
    <t>1A</t>
  </si>
  <si>
    <t>KALIKARIA   GARDENS</t>
  </si>
  <si>
    <t>Building 9</t>
  </si>
  <si>
    <t>Building 8</t>
  </si>
  <si>
    <t>Building 7</t>
  </si>
  <si>
    <t>Building 6</t>
  </si>
  <si>
    <t>Building 5</t>
  </si>
  <si>
    <t>Building 4</t>
  </si>
  <si>
    <t>Building 3</t>
  </si>
  <si>
    <t>Building 2</t>
  </si>
  <si>
    <t>Building 1B</t>
  </si>
  <si>
    <t>Building 1A</t>
  </si>
  <si>
    <t>floor</t>
  </si>
  <si>
    <t>Total Price     ( incl. VAT )</t>
  </si>
  <si>
    <t>Net Price     ( excl. VAT )</t>
  </si>
  <si>
    <t>on hold</t>
  </si>
  <si>
    <t>Building A</t>
  </si>
  <si>
    <t>Building B</t>
  </si>
  <si>
    <t>corner</t>
  </si>
  <si>
    <t>Building C</t>
  </si>
  <si>
    <t>Building D</t>
  </si>
  <si>
    <t>(de lux)</t>
  </si>
  <si>
    <t>3-bedroom apartment</t>
  </si>
  <si>
    <t>Building E</t>
  </si>
  <si>
    <t>Building 2-A</t>
  </si>
  <si>
    <t>2-A</t>
  </si>
  <si>
    <t>2A</t>
  </si>
  <si>
    <t>3A</t>
  </si>
  <si>
    <t>4A</t>
  </si>
  <si>
    <t>7A</t>
  </si>
  <si>
    <t>17A</t>
  </si>
  <si>
    <t>2-B</t>
  </si>
  <si>
    <t>2B</t>
  </si>
  <si>
    <t>3B</t>
  </si>
  <si>
    <t>4B</t>
  </si>
  <si>
    <t>9B</t>
  </si>
  <si>
    <t>Building 2-B</t>
  </si>
  <si>
    <t>"DE LUX"</t>
  </si>
  <si>
    <t>1-st Floor</t>
  </si>
  <si>
    <t>1st Oct 2008</t>
  </si>
  <si>
    <t>1st Oct. 2008</t>
  </si>
  <si>
    <t>RESERVED</t>
  </si>
  <si>
    <t>Studio: 550 EUR</t>
  </si>
  <si>
    <t>One-bedroom apartment: 770 EUR</t>
  </si>
  <si>
    <t>Two-bedroom apartment: 990 EUR</t>
  </si>
  <si>
    <t>Three-bedroom: 1140 EUR</t>
  </si>
  <si>
    <t>Four-bedroom: 1 330 EUR</t>
  </si>
  <si>
    <t>Community Charge</t>
  </si>
  <si>
    <t>SOLD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</si>
</sst>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"/>
    <numFmt numFmtId="173" formatCode="[$€-2]\ #,##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_-* #,##0.0\ _л_в_-;\-* #,##0.0\ _л_в_-;_-* &quot;-&quot;??\ _л_в_-;_-@_-"/>
    <numFmt numFmtId="181" formatCode="_-* #,##0\ _л_в_-;\-* #,##0\ _л_в_-;_-* &quot;-&quot;??\ _л_в_-;_-@_-"/>
    <numFmt numFmtId="182" formatCode="_-* #,##0,_л_в_-;\-* #,##0,_л_в_-;_-* \-??\ _л_в_-;_-@_-"/>
  </numFmts>
  <fonts count="34">
    <font>
      <sz val="10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Georgia"/>
      <family val="1"/>
    </font>
    <font>
      <b/>
      <sz val="22"/>
      <name val="Monaco"/>
      <family val="3"/>
    </font>
    <font>
      <b/>
      <sz val="24"/>
      <name val="Lucida Bright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Monaco"/>
      <family val="3"/>
    </font>
    <font>
      <b/>
      <sz val="12"/>
      <name val="Arial Rounded MT Bold"/>
      <family val="2"/>
    </font>
    <font>
      <b/>
      <sz val="12"/>
      <color indexed="9"/>
      <name val="Arial Rounded MT Bold"/>
      <family val="2"/>
    </font>
    <font>
      <sz val="10"/>
      <name val="Arial Rounded MT Bold"/>
      <family val="2"/>
    </font>
    <font>
      <sz val="12"/>
      <name val="Arial Rounded MT Bold"/>
      <family val="2"/>
    </font>
    <font>
      <b/>
      <sz val="10"/>
      <name val="Arial Rounded MT Bold"/>
      <family val="2"/>
    </font>
    <font>
      <b/>
      <sz val="9"/>
      <color indexed="9"/>
      <name val="Arial Rounded MT Bold"/>
      <family val="2"/>
    </font>
    <font>
      <b/>
      <sz val="14"/>
      <name val="Arial Rounded MT Bold"/>
      <family val="2"/>
    </font>
    <font>
      <b/>
      <sz val="10"/>
      <color indexed="9"/>
      <name val="Arial Rounded MT Bold"/>
      <family val="2"/>
    </font>
    <font>
      <sz val="10"/>
      <color indexed="9"/>
      <name val="Arial Rounded MT Bold"/>
      <family val="2"/>
    </font>
    <font>
      <b/>
      <sz val="8"/>
      <color indexed="9"/>
      <name val="Arial Rounded MT Bold"/>
      <family val="2"/>
    </font>
    <font>
      <b/>
      <sz val="20"/>
      <name val="Times New Roman"/>
      <family val="1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81" fontId="1" fillId="0" borderId="0" xfId="15" applyNumberFormat="1" applyFont="1" applyAlignment="1">
      <alignment/>
    </xf>
    <xf numFmtId="181" fontId="1" fillId="3" borderId="4" xfId="15" applyNumberFormat="1" applyFont="1" applyFill="1" applyBorder="1" applyAlignment="1">
      <alignment/>
    </xf>
    <xf numFmtId="181" fontId="1" fillId="3" borderId="5" xfId="15" applyNumberFormat="1" applyFont="1" applyFill="1" applyBorder="1" applyAlignment="1">
      <alignment/>
    </xf>
    <xf numFmtId="181" fontId="1" fillId="0" borderId="0" xfId="15" applyNumberFormat="1" applyFont="1" applyAlignment="1">
      <alignment horizontal="center"/>
    </xf>
    <xf numFmtId="181" fontId="1" fillId="3" borderId="4" xfId="15" applyNumberFormat="1" applyFont="1" applyFill="1" applyBorder="1" applyAlignment="1">
      <alignment horizontal="center"/>
    </xf>
    <xf numFmtId="181" fontId="1" fillId="3" borderId="6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Font="1" applyAlignment="1">
      <alignment/>
    </xf>
    <xf numFmtId="43" fontId="2" fillId="2" borderId="2" xfId="15" applyFont="1" applyFill="1" applyBorder="1" applyAlignment="1">
      <alignment horizontal="center" vertical="center" wrapText="1"/>
    </xf>
    <xf numFmtId="43" fontId="1" fillId="0" borderId="0" xfId="15" applyFont="1" applyBorder="1" applyAlignment="1">
      <alignment/>
    </xf>
    <xf numFmtId="181" fontId="7" fillId="0" borderId="0" xfId="15" applyNumberFormat="1" applyFont="1" applyAlignment="1">
      <alignment horizontal="center"/>
    </xf>
    <xf numFmtId="181" fontId="7" fillId="0" borderId="0" xfId="15" applyNumberFormat="1" applyFont="1" applyAlignment="1">
      <alignment/>
    </xf>
    <xf numFmtId="181" fontId="2" fillId="2" borderId="7" xfId="15" applyNumberFormat="1" applyFont="1" applyFill="1" applyBorder="1" applyAlignment="1">
      <alignment horizontal="center" vertical="center" wrapText="1"/>
    </xf>
    <xf numFmtId="181" fontId="2" fillId="2" borderId="1" xfId="15" applyNumberFormat="1" applyFont="1" applyFill="1" applyBorder="1" applyAlignment="1">
      <alignment horizontal="center" vertical="center" wrapText="1"/>
    </xf>
    <xf numFmtId="181" fontId="2" fillId="2" borderId="8" xfId="15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 wrapText="1"/>
    </xf>
    <xf numFmtId="43" fontId="9" fillId="4" borderId="12" xfId="15" applyFont="1" applyFill="1" applyBorder="1" applyAlignment="1">
      <alignment horizontal="center" vertical="center" wrapText="1"/>
    </xf>
    <xf numFmtId="181" fontId="9" fillId="4" borderId="11" xfId="15" applyNumberFormat="1" applyFont="1" applyFill="1" applyBorder="1" applyAlignment="1">
      <alignment horizontal="center" vertical="center" wrapText="1"/>
    </xf>
    <xf numFmtId="181" fontId="9" fillId="4" borderId="13" xfId="15" applyNumberFormat="1" applyFont="1" applyFill="1" applyBorder="1" applyAlignment="1">
      <alignment horizontal="center" vertical="center" wrapText="1"/>
    </xf>
    <xf numFmtId="181" fontId="9" fillId="4" borderId="14" xfId="1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5" borderId="1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43" fontId="9" fillId="4" borderId="2" xfId="15" applyFont="1" applyFill="1" applyBorder="1" applyAlignment="1">
      <alignment horizontal="center" vertical="center" wrapText="1"/>
    </xf>
    <xf numFmtId="181" fontId="9" fillId="4" borderId="0" xfId="15" applyNumberFormat="1" applyFont="1" applyFill="1" applyBorder="1" applyAlignment="1">
      <alignment horizontal="center" vertical="center" wrapText="1"/>
    </xf>
    <xf numFmtId="181" fontId="9" fillId="4" borderId="16" xfId="15" applyNumberFormat="1" applyFont="1" applyFill="1" applyBorder="1" applyAlignment="1">
      <alignment horizontal="center" vertical="center" wrapText="1"/>
    </xf>
    <xf numFmtId="181" fontId="9" fillId="4" borderId="17" xfId="15" applyNumberFormat="1" applyFont="1" applyFill="1" applyBorder="1" applyAlignment="1">
      <alignment horizontal="center" vertical="center" wrapText="1"/>
    </xf>
    <xf numFmtId="181" fontId="9" fillId="4" borderId="18" xfId="15" applyNumberFormat="1" applyFont="1" applyFill="1" applyBorder="1" applyAlignment="1">
      <alignment horizontal="center" vertical="center" wrapText="1"/>
    </xf>
    <xf numFmtId="181" fontId="9" fillId="4" borderId="19" xfId="15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181" fontId="1" fillId="6" borderId="22" xfId="15" applyNumberFormat="1" applyFont="1" applyFill="1" applyBorder="1" applyAlignment="1">
      <alignment/>
    </xf>
    <xf numFmtId="181" fontId="1" fillId="6" borderId="22" xfId="15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5" borderId="23" xfId="0" applyFont="1" applyFill="1" applyBorder="1" applyAlignment="1">
      <alignment horizontal="center"/>
    </xf>
    <xf numFmtId="181" fontId="1" fillId="5" borderId="4" xfId="15" applyNumberFormat="1" applyFont="1" applyFill="1" applyBorder="1" applyAlignment="1">
      <alignment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181" fontId="8" fillId="3" borderId="8" xfId="15" applyNumberFormat="1" applyFont="1" applyFill="1" applyBorder="1" applyAlignment="1">
      <alignment horizontal="center"/>
    </xf>
    <xf numFmtId="181" fontId="8" fillId="3" borderId="8" xfId="15" applyNumberFormat="1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6" borderId="11" xfId="0" applyFont="1" applyFill="1" applyBorder="1" applyAlignment="1">
      <alignment horizontal="center"/>
    </xf>
    <xf numFmtId="43" fontId="1" fillId="6" borderId="11" xfId="15" applyFont="1" applyFill="1" applyBorder="1" applyAlignment="1">
      <alignment/>
    </xf>
    <xf numFmtId="0" fontId="9" fillId="4" borderId="2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 vertical="center" wrapText="1"/>
    </xf>
    <xf numFmtId="43" fontId="9" fillId="4" borderId="27" xfId="15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29" xfId="0" applyNumberFormat="1" applyFont="1" applyFill="1" applyBorder="1" applyAlignment="1">
      <alignment horizontal="center"/>
    </xf>
    <xf numFmtId="0" fontId="1" fillId="5" borderId="29" xfId="0" applyFont="1" applyFill="1" applyBorder="1" applyAlignment="1">
      <alignment/>
    </xf>
    <xf numFmtId="43" fontId="1" fillId="5" borderId="29" xfId="15" applyFont="1" applyFill="1" applyBorder="1" applyAlignment="1">
      <alignment horizontal="center"/>
    </xf>
    <xf numFmtId="181" fontId="1" fillId="5" borderId="24" xfId="15" applyNumberFormat="1" applyFont="1" applyFill="1" applyBorder="1" applyAlignment="1">
      <alignment horizontal="center"/>
    </xf>
    <xf numFmtId="181" fontId="1" fillId="5" borderId="24" xfId="15" applyNumberFormat="1" applyFont="1" applyFill="1" applyBorder="1" applyAlignment="1">
      <alignment/>
    </xf>
    <xf numFmtId="0" fontId="1" fillId="5" borderId="30" xfId="0" applyFont="1" applyFill="1" applyBorder="1" applyAlignment="1">
      <alignment horizontal="center"/>
    </xf>
    <xf numFmtId="0" fontId="1" fillId="5" borderId="31" xfId="0" applyNumberFormat="1" applyFont="1" applyFill="1" applyBorder="1" applyAlignment="1">
      <alignment horizontal="center"/>
    </xf>
    <xf numFmtId="0" fontId="1" fillId="5" borderId="31" xfId="0" applyFont="1" applyFill="1" applyBorder="1" applyAlignment="1">
      <alignment/>
    </xf>
    <xf numFmtId="43" fontId="1" fillId="5" borderId="31" xfId="15" applyFont="1" applyFill="1" applyBorder="1" applyAlignment="1">
      <alignment horizontal="center"/>
    </xf>
    <xf numFmtId="181" fontId="1" fillId="5" borderId="8" xfId="15" applyNumberFormat="1" applyFont="1" applyFill="1" applyBorder="1" applyAlignment="1">
      <alignment horizontal="center"/>
    </xf>
    <xf numFmtId="181" fontId="1" fillId="5" borderId="8" xfId="15" applyNumberFormat="1" applyFont="1" applyFill="1" applyBorder="1" applyAlignment="1">
      <alignment/>
    </xf>
    <xf numFmtId="0" fontId="1" fillId="5" borderId="20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NumberFormat="1" applyFont="1" applyFill="1" applyBorder="1" applyAlignment="1">
      <alignment horizontal="center"/>
    </xf>
    <xf numFmtId="0" fontId="1" fillId="5" borderId="34" xfId="0" applyFont="1" applyFill="1" applyBorder="1" applyAlignment="1">
      <alignment/>
    </xf>
    <xf numFmtId="43" fontId="1" fillId="5" borderId="34" xfId="15" applyFont="1" applyFill="1" applyBorder="1" applyAlignment="1">
      <alignment horizontal="center"/>
    </xf>
    <xf numFmtId="181" fontId="1" fillId="5" borderId="4" xfId="15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29" xfId="0" applyNumberFormat="1" applyFont="1" applyFill="1" applyBorder="1" applyAlignment="1">
      <alignment horizontal="center"/>
    </xf>
    <xf numFmtId="0" fontId="1" fillId="7" borderId="29" xfId="0" applyFont="1" applyFill="1" applyBorder="1" applyAlignment="1">
      <alignment/>
    </xf>
    <xf numFmtId="43" fontId="1" fillId="7" borderId="29" xfId="15" applyFont="1" applyFill="1" applyBorder="1" applyAlignment="1">
      <alignment horizontal="center"/>
    </xf>
    <xf numFmtId="181" fontId="1" fillId="7" borderId="24" xfId="15" applyNumberFormat="1" applyFont="1" applyFill="1" applyBorder="1" applyAlignment="1">
      <alignment horizontal="center"/>
    </xf>
    <xf numFmtId="181" fontId="1" fillId="7" borderId="24" xfId="15" applyNumberFormat="1" applyFont="1" applyFill="1" applyBorder="1" applyAlignment="1">
      <alignment/>
    </xf>
    <xf numFmtId="0" fontId="1" fillId="7" borderId="23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NumberFormat="1" applyFont="1" applyFill="1" applyBorder="1" applyAlignment="1">
      <alignment horizontal="center"/>
    </xf>
    <xf numFmtId="0" fontId="1" fillId="7" borderId="31" xfId="0" applyFont="1" applyFill="1" applyBorder="1" applyAlignment="1">
      <alignment/>
    </xf>
    <xf numFmtId="43" fontId="1" fillId="7" borderId="31" xfId="15" applyFont="1" applyFill="1" applyBorder="1" applyAlignment="1">
      <alignment horizontal="center"/>
    </xf>
    <xf numFmtId="181" fontId="1" fillId="7" borderId="8" xfId="15" applyNumberFormat="1" applyFont="1" applyFill="1" applyBorder="1" applyAlignment="1">
      <alignment horizontal="center"/>
    </xf>
    <xf numFmtId="181" fontId="1" fillId="7" borderId="8" xfId="15" applyNumberFormat="1" applyFont="1" applyFill="1" applyBorder="1" applyAlignment="1">
      <alignment/>
    </xf>
    <xf numFmtId="0" fontId="1" fillId="7" borderId="20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8" borderId="34" xfId="0" applyNumberFormat="1" applyFont="1" applyFill="1" applyBorder="1" applyAlignment="1">
      <alignment horizontal="center"/>
    </xf>
    <xf numFmtId="0" fontId="1" fillId="7" borderId="34" xfId="0" applyFont="1" applyFill="1" applyBorder="1" applyAlignment="1">
      <alignment/>
    </xf>
    <xf numFmtId="43" fontId="1" fillId="7" borderId="34" xfId="15" applyFont="1" applyFill="1" applyBorder="1" applyAlignment="1">
      <alignment horizontal="center"/>
    </xf>
    <xf numFmtId="181" fontId="1" fillId="7" borderId="4" xfId="15" applyNumberFormat="1" applyFont="1" applyFill="1" applyBorder="1" applyAlignment="1">
      <alignment horizontal="center"/>
    </xf>
    <xf numFmtId="181" fontId="1" fillId="7" borderId="4" xfId="15" applyNumberFormat="1" applyFont="1" applyFill="1" applyBorder="1" applyAlignment="1">
      <alignment/>
    </xf>
    <xf numFmtId="0" fontId="1" fillId="9" borderId="34" xfId="0" applyNumberFormat="1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9" borderId="37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/>
    </xf>
    <xf numFmtId="43" fontId="1" fillId="5" borderId="37" xfId="15" applyFont="1" applyFill="1" applyBorder="1" applyAlignment="1">
      <alignment horizontal="center"/>
    </xf>
    <xf numFmtId="0" fontId="1" fillId="5" borderId="24" xfId="0" applyNumberFormat="1" applyFont="1" applyFill="1" applyBorder="1" applyAlignment="1">
      <alignment horizontal="center"/>
    </xf>
    <xf numFmtId="43" fontId="1" fillId="5" borderId="24" xfId="15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43" fontId="1" fillId="5" borderId="8" xfId="15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3" fontId="1" fillId="5" borderId="4" xfId="15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4" xfId="0" applyNumberFormat="1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4" xfId="0" applyNumberFormat="1" applyFont="1" applyFill="1" applyBorder="1" applyAlignment="1">
      <alignment horizontal="center"/>
    </xf>
    <xf numFmtId="43" fontId="1" fillId="7" borderId="24" xfId="15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NumberFormat="1" applyFont="1" applyFill="1" applyBorder="1" applyAlignment="1">
      <alignment horizontal="center"/>
    </xf>
    <xf numFmtId="43" fontId="1" fillId="7" borderId="8" xfId="15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NumberFormat="1" applyFont="1" applyFill="1" applyBorder="1" applyAlignment="1">
      <alignment horizontal="center"/>
    </xf>
    <xf numFmtId="0" fontId="1" fillId="7" borderId="37" xfId="0" applyFont="1" applyFill="1" applyBorder="1" applyAlignment="1">
      <alignment/>
    </xf>
    <xf numFmtId="43" fontId="1" fillId="7" borderId="4" xfId="15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40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43" fontId="1" fillId="6" borderId="40" xfId="15" applyFont="1" applyFill="1" applyBorder="1" applyAlignment="1">
      <alignment/>
    </xf>
    <xf numFmtId="181" fontId="1" fillId="6" borderId="40" xfId="15" applyNumberFormat="1" applyFont="1" applyFill="1" applyBorder="1" applyAlignment="1">
      <alignment/>
    </xf>
    <xf numFmtId="181" fontId="1" fillId="6" borderId="40" xfId="15" applyNumberFormat="1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27" xfId="0" applyNumberFormat="1" applyFont="1" applyFill="1" applyBorder="1" applyAlignment="1">
      <alignment horizontal="center"/>
    </xf>
    <xf numFmtId="0" fontId="1" fillId="7" borderId="44" xfId="0" applyFont="1" applyFill="1" applyBorder="1" applyAlignment="1">
      <alignment/>
    </xf>
    <xf numFmtId="43" fontId="1" fillId="7" borderId="44" xfId="15" applyFont="1" applyFill="1" applyBorder="1" applyAlignment="1">
      <alignment horizontal="center"/>
    </xf>
    <xf numFmtId="0" fontId="1" fillId="8" borderId="4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0" fontId="1" fillId="5" borderId="27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1" fillId="5" borderId="42" xfId="0" applyFont="1" applyFill="1" applyBorder="1" applyAlignment="1">
      <alignment horizontal="center"/>
    </xf>
    <xf numFmtId="0" fontId="1" fillId="9" borderId="8" xfId="0" applyNumberFormat="1" applyFont="1" applyFill="1" applyBorder="1" applyAlignment="1">
      <alignment horizontal="center"/>
    </xf>
    <xf numFmtId="0" fontId="1" fillId="5" borderId="35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1" fillId="5" borderId="37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5" borderId="26" xfId="0" applyFont="1" applyFill="1" applyBorder="1" applyAlignment="1">
      <alignment horizontal="center"/>
    </xf>
    <xf numFmtId="0" fontId="1" fillId="9" borderId="27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/>
    </xf>
    <xf numFmtId="0" fontId="1" fillId="5" borderId="45" xfId="0" applyFont="1" applyFill="1" applyBorder="1" applyAlignment="1">
      <alignment horizontal="center"/>
    </xf>
    <xf numFmtId="0" fontId="1" fillId="5" borderId="4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8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/>
    </xf>
    <xf numFmtId="0" fontId="1" fillId="7" borderId="35" xfId="0" applyFont="1" applyFill="1" applyBorder="1" applyAlignment="1">
      <alignment/>
    </xf>
    <xf numFmtId="0" fontId="1" fillId="7" borderId="45" xfId="0" applyFont="1" applyFill="1" applyBorder="1" applyAlignment="1">
      <alignment horizontal="center"/>
    </xf>
    <xf numFmtId="0" fontId="1" fillId="7" borderId="46" xfId="0" applyNumberFormat="1" applyFont="1" applyFill="1" applyBorder="1" applyAlignment="1">
      <alignment horizontal="center"/>
    </xf>
    <xf numFmtId="0" fontId="1" fillId="8" borderId="24" xfId="0" applyNumberFormat="1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33" xfId="0" applyNumberFormat="1" applyFont="1" applyFill="1" applyBorder="1" applyAlignment="1">
      <alignment horizontal="center"/>
    </xf>
    <xf numFmtId="0" fontId="1" fillId="7" borderId="24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48" xfId="0" applyFont="1" applyFill="1" applyBorder="1" applyAlignment="1">
      <alignment horizontal="center"/>
    </xf>
    <xf numFmtId="0" fontId="1" fillId="7" borderId="49" xfId="0" applyNumberFormat="1" applyFont="1" applyFill="1" applyBorder="1" applyAlignment="1">
      <alignment horizontal="center"/>
    </xf>
    <xf numFmtId="0" fontId="1" fillId="7" borderId="37" xfId="0" applyNumberFormat="1" applyFont="1" applyFill="1" applyBorder="1" applyAlignment="1">
      <alignment horizontal="center"/>
    </xf>
    <xf numFmtId="181" fontId="1" fillId="0" borderId="0" xfId="0" applyNumberFormat="1" applyFont="1" applyAlignment="1">
      <alignment/>
    </xf>
    <xf numFmtId="0" fontId="1" fillId="10" borderId="15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29" xfId="0" applyNumberFormat="1" applyFont="1" applyFill="1" applyBorder="1" applyAlignment="1">
      <alignment horizontal="center"/>
    </xf>
    <xf numFmtId="0" fontId="1" fillId="10" borderId="29" xfId="0" applyFont="1" applyFill="1" applyBorder="1" applyAlignment="1">
      <alignment/>
    </xf>
    <xf numFmtId="43" fontId="1" fillId="10" borderId="29" xfId="15" applyFont="1" applyFill="1" applyBorder="1" applyAlignment="1">
      <alignment horizontal="center"/>
    </xf>
    <xf numFmtId="181" fontId="1" fillId="10" borderId="24" xfId="15" applyNumberFormat="1" applyFont="1" applyFill="1" applyBorder="1" applyAlignment="1">
      <alignment horizontal="center"/>
    </xf>
    <xf numFmtId="181" fontId="1" fillId="10" borderId="24" xfId="15" applyNumberFormat="1" applyFont="1" applyFill="1" applyBorder="1" applyAlignment="1">
      <alignment/>
    </xf>
    <xf numFmtId="0" fontId="1" fillId="10" borderId="23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1" fillId="10" borderId="31" xfId="0" applyFont="1" applyFill="1" applyBorder="1" applyAlignment="1">
      <alignment/>
    </xf>
    <xf numFmtId="43" fontId="1" fillId="10" borderId="31" xfId="15" applyFont="1" applyFill="1" applyBorder="1" applyAlignment="1">
      <alignment horizontal="center"/>
    </xf>
    <xf numFmtId="181" fontId="1" fillId="10" borderId="8" xfId="15" applyNumberFormat="1" applyFont="1" applyFill="1" applyBorder="1" applyAlignment="1">
      <alignment horizontal="center"/>
    </xf>
    <xf numFmtId="181" fontId="1" fillId="10" borderId="8" xfId="15" applyNumberFormat="1" applyFont="1" applyFill="1" applyBorder="1" applyAlignment="1">
      <alignment/>
    </xf>
    <xf numFmtId="0" fontId="1" fillId="10" borderId="20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1" fillId="11" borderId="34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/>
    </xf>
    <xf numFmtId="43" fontId="1" fillId="10" borderId="34" xfId="15" applyFont="1" applyFill="1" applyBorder="1" applyAlignment="1">
      <alignment horizontal="center"/>
    </xf>
    <xf numFmtId="181" fontId="1" fillId="10" borderId="4" xfId="15" applyNumberFormat="1" applyFont="1" applyFill="1" applyBorder="1" applyAlignment="1">
      <alignment horizontal="center"/>
    </xf>
    <xf numFmtId="181" fontId="1" fillId="10" borderId="4" xfId="15" applyNumberFormat="1" applyFont="1" applyFill="1" applyBorder="1" applyAlignment="1">
      <alignment/>
    </xf>
    <xf numFmtId="0" fontId="1" fillId="5" borderId="27" xfId="0" applyFont="1" applyFill="1" applyBorder="1" applyAlignment="1">
      <alignment horizontal="center"/>
    </xf>
    <xf numFmtId="43" fontId="1" fillId="5" borderId="50" xfId="15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" fillId="5" borderId="51" xfId="0" applyNumberFormat="1" applyFont="1" applyFill="1" applyBorder="1" applyAlignment="1">
      <alignment horizontal="center"/>
    </xf>
    <xf numFmtId="0" fontId="1" fillId="9" borderId="24" xfId="0" applyNumberFormat="1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5" borderId="49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1" fontId="16" fillId="0" borderId="0" xfId="15" applyNumberFormat="1" applyFont="1" applyAlignment="1">
      <alignment horizontal="center"/>
    </xf>
    <xf numFmtId="181" fontId="16" fillId="0" borderId="0" xfId="15" applyNumberFormat="1" applyFont="1" applyAlignment="1">
      <alignment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 vertical="center" wrapText="1"/>
    </xf>
    <xf numFmtId="43" fontId="17" fillId="4" borderId="12" xfId="15" applyFont="1" applyFill="1" applyBorder="1" applyAlignment="1">
      <alignment horizontal="center" vertical="center" wrapText="1"/>
    </xf>
    <xf numFmtId="181" fontId="17" fillId="4" borderId="11" xfId="15" applyNumberFormat="1" applyFont="1" applyFill="1" applyBorder="1" applyAlignment="1">
      <alignment horizontal="center" vertical="center" wrapText="1"/>
    </xf>
    <xf numFmtId="181" fontId="17" fillId="4" borderId="13" xfId="15" applyNumberFormat="1" applyFont="1" applyFill="1" applyBorder="1" applyAlignment="1">
      <alignment horizontal="center" vertical="center" wrapText="1"/>
    </xf>
    <xf numFmtId="181" fontId="17" fillId="4" borderId="14" xfId="15" applyNumberFormat="1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/>
    </xf>
    <xf numFmtId="181" fontId="16" fillId="3" borderId="6" xfId="15" applyNumberFormat="1" applyFont="1" applyFill="1" applyBorder="1" applyAlignment="1">
      <alignment horizontal="center"/>
    </xf>
    <xf numFmtId="181" fontId="16" fillId="3" borderId="5" xfId="15" applyNumberFormat="1" applyFont="1" applyFill="1" applyBorder="1" applyAlignment="1">
      <alignment/>
    </xf>
    <xf numFmtId="0" fontId="16" fillId="5" borderId="15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5" borderId="29" xfId="0" applyNumberFormat="1" applyFont="1" applyFill="1" applyBorder="1" applyAlignment="1">
      <alignment horizontal="center"/>
    </xf>
    <xf numFmtId="0" fontId="16" fillId="5" borderId="29" xfId="0" applyFont="1" applyFill="1" applyBorder="1" applyAlignment="1">
      <alignment/>
    </xf>
    <xf numFmtId="43" fontId="16" fillId="5" borderId="29" xfId="15" applyFont="1" applyFill="1" applyBorder="1" applyAlignment="1">
      <alignment horizontal="center"/>
    </xf>
    <xf numFmtId="181" fontId="16" fillId="5" borderId="24" xfId="15" applyNumberFormat="1" applyFont="1" applyFill="1" applyBorder="1" applyAlignment="1">
      <alignment horizontal="center"/>
    </xf>
    <xf numFmtId="181" fontId="16" fillId="5" borderId="24" xfId="15" applyNumberFormat="1" applyFont="1" applyFill="1" applyBorder="1" applyAlignment="1">
      <alignment/>
    </xf>
    <xf numFmtId="0" fontId="16" fillId="5" borderId="23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16" fillId="5" borderId="31" xfId="0" applyFont="1" applyFill="1" applyBorder="1" applyAlignment="1">
      <alignment/>
    </xf>
    <xf numFmtId="43" fontId="16" fillId="5" borderId="31" xfId="15" applyFont="1" applyFill="1" applyBorder="1" applyAlignment="1">
      <alignment horizontal="center"/>
    </xf>
    <xf numFmtId="181" fontId="16" fillId="5" borderId="8" xfId="15" applyNumberFormat="1" applyFont="1" applyFill="1" applyBorder="1" applyAlignment="1">
      <alignment horizontal="center"/>
    </xf>
    <xf numFmtId="181" fontId="16" fillId="5" borderId="8" xfId="15" applyNumberFormat="1" applyFont="1" applyFill="1" applyBorder="1" applyAlignment="1">
      <alignment/>
    </xf>
    <xf numFmtId="0" fontId="16" fillId="5" borderId="20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9" borderId="34" xfId="0" applyNumberFormat="1" applyFont="1" applyFill="1" applyBorder="1" applyAlignment="1">
      <alignment horizontal="center"/>
    </xf>
    <xf numFmtId="0" fontId="16" fillId="5" borderId="34" xfId="0" applyFont="1" applyFill="1" applyBorder="1" applyAlignment="1">
      <alignment/>
    </xf>
    <xf numFmtId="43" fontId="16" fillId="5" borderId="34" xfId="15" applyFont="1" applyFill="1" applyBorder="1" applyAlignment="1">
      <alignment horizontal="center"/>
    </xf>
    <xf numFmtId="181" fontId="16" fillId="5" borderId="4" xfId="15" applyNumberFormat="1" applyFont="1" applyFill="1" applyBorder="1" applyAlignment="1">
      <alignment horizontal="center"/>
    </xf>
    <xf numFmtId="181" fontId="16" fillId="5" borderId="4" xfId="15" applyNumberFormat="1" applyFont="1" applyFill="1" applyBorder="1" applyAlignment="1">
      <alignment/>
    </xf>
    <xf numFmtId="0" fontId="16" fillId="7" borderId="15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29" xfId="0" applyNumberFormat="1" applyFont="1" applyFill="1" applyBorder="1" applyAlignment="1">
      <alignment horizontal="center"/>
    </xf>
    <xf numFmtId="0" fontId="16" fillId="7" borderId="29" xfId="0" applyFont="1" applyFill="1" applyBorder="1" applyAlignment="1">
      <alignment/>
    </xf>
    <xf numFmtId="43" fontId="16" fillId="7" borderId="29" xfId="15" applyFont="1" applyFill="1" applyBorder="1" applyAlignment="1">
      <alignment horizontal="center"/>
    </xf>
    <xf numFmtId="181" fontId="16" fillId="7" borderId="24" xfId="15" applyNumberFormat="1" applyFont="1" applyFill="1" applyBorder="1" applyAlignment="1">
      <alignment horizontal="center"/>
    </xf>
    <xf numFmtId="181" fontId="16" fillId="7" borderId="24" xfId="15" applyNumberFormat="1" applyFont="1" applyFill="1" applyBorder="1" applyAlignment="1">
      <alignment/>
    </xf>
    <xf numFmtId="0" fontId="16" fillId="7" borderId="23" xfId="0" applyFont="1" applyFill="1" applyBorder="1" applyAlignment="1">
      <alignment horizontal="center"/>
    </xf>
    <xf numFmtId="0" fontId="16" fillId="7" borderId="35" xfId="0" applyFont="1" applyFill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0" fontId="16" fillId="7" borderId="31" xfId="0" applyFont="1" applyFill="1" applyBorder="1" applyAlignment="1">
      <alignment/>
    </xf>
    <xf numFmtId="43" fontId="16" fillId="7" borderId="31" xfId="15" applyFont="1" applyFill="1" applyBorder="1" applyAlignment="1">
      <alignment horizontal="center"/>
    </xf>
    <xf numFmtId="181" fontId="16" fillId="7" borderId="8" xfId="15" applyNumberFormat="1" applyFont="1" applyFill="1" applyBorder="1" applyAlignment="1">
      <alignment horizontal="center"/>
    </xf>
    <xf numFmtId="181" fontId="16" fillId="7" borderId="8" xfId="15" applyNumberFormat="1" applyFont="1" applyFill="1" applyBorder="1" applyAlignment="1">
      <alignment/>
    </xf>
    <xf numFmtId="0" fontId="16" fillId="7" borderId="20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center"/>
    </xf>
    <xf numFmtId="0" fontId="16" fillId="8" borderId="34" xfId="0" applyNumberFormat="1" applyFont="1" applyFill="1" applyBorder="1" applyAlignment="1">
      <alignment horizontal="center"/>
    </xf>
    <xf numFmtId="0" fontId="16" fillId="7" borderId="34" xfId="0" applyFont="1" applyFill="1" applyBorder="1" applyAlignment="1">
      <alignment/>
    </xf>
    <xf numFmtId="43" fontId="16" fillId="7" borderId="34" xfId="15" applyFont="1" applyFill="1" applyBorder="1" applyAlignment="1">
      <alignment horizontal="center"/>
    </xf>
    <xf numFmtId="181" fontId="16" fillId="7" borderId="4" xfId="15" applyNumberFormat="1" applyFont="1" applyFill="1" applyBorder="1" applyAlignment="1">
      <alignment horizontal="center"/>
    </xf>
    <xf numFmtId="181" fontId="16" fillId="7" borderId="4" xfId="15" applyNumberFormat="1" applyFont="1" applyFill="1" applyBorder="1" applyAlignment="1">
      <alignment/>
    </xf>
    <xf numFmtId="0" fontId="16" fillId="7" borderId="33" xfId="0" applyFont="1" applyFill="1" applyBorder="1" applyAlignment="1">
      <alignment horizontal="center"/>
    </xf>
    <xf numFmtId="0" fontId="16" fillId="7" borderId="41" xfId="0" applyFont="1" applyFill="1" applyBorder="1" applyAlignment="1">
      <alignment horizontal="center"/>
    </xf>
    <xf numFmtId="0" fontId="16" fillId="7" borderId="42" xfId="0" applyFont="1" applyFill="1" applyBorder="1" applyAlignment="1">
      <alignment horizontal="center"/>
    </xf>
    <xf numFmtId="0" fontId="16" fillId="7" borderId="43" xfId="0" applyFont="1" applyFill="1" applyBorder="1" applyAlignment="1">
      <alignment horizontal="center"/>
    </xf>
    <xf numFmtId="0" fontId="16" fillId="7" borderId="27" xfId="0" applyNumberFormat="1" applyFont="1" applyFill="1" applyBorder="1" applyAlignment="1">
      <alignment horizontal="center"/>
    </xf>
    <xf numFmtId="0" fontId="16" fillId="7" borderId="44" xfId="0" applyFont="1" applyFill="1" applyBorder="1" applyAlignment="1">
      <alignment/>
    </xf>
    <xf numFmtId="43" fontId="16" fillId="7" borderId="44" xfId="15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8" borderId="4" xfId="0" applyNumberFormat="1" applyFont="1" applyFill="1" applyBorder="1" applyAlignment="1">
      <alignment horizontal="center"/>
    </xf>
    <xf numFmtId="0" fontId="16" fillId="7" borderId="4" xfId="0" applyFont="1" applyFill="1" applyBorder="1" applyAlignment="1">
      <alignment/>
    </xf>
    <xf numFmtId="43" fontId="16" fillId="7" borderId="4" xfId="15" applyFont="1" applyFill="1" applyBorder="1" applyAlignment="1">
      <alignment horizontal="center"/>
    </xf>
    <xf numFmtId="0" fontId="16" fillId="5" borderId="31" xfId="0" applyNumberFormat="1" applyFont="1" applyFill="1" applyBorder="1" applyAlignment="1">
      <alignment horizontal="center"/>
    </xf>
    <xf numFmtId="0" fontId="16" fillId="5" borderId="34" xfId="0" applyNumberFormat="1" applyFont="1" applyFill="1" applyBorder="1" applyAlignment="1">
      <alignment horizontal="center"/>
    </xf>
    <xf numFmtId="0" fontId="16" fillId="7" borderId="3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81" fontId="14" fillId="0" borderId="0" xfId="15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3" fontId="16" fillId="0" borderId="0" xfId="15" applyFont="1" applyFill="1" applyBorder="1" applyAlignment="1">
      <alignment horizontal="center"/>
    </xf>
    <xf numFmtId="181" fontId="16" fillId="0" borderId="52" xfId="15" applyNumberFormat="1" applyFont="1" applyFill="1" applyBorder="1" applyAlignment="1">
      <alignment horizontal="center"/>
    </xf>
    <xf numFmtId="181" fontId="16" fillId="0" borderId="52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1" fontId="19" fillId="5" borderId="53" xfId="15" applyNumberFormat="1" applyFont="1" applyFill="1" applyBorder="1" applyAlignment="1">
      <alignment/>
    </xf>
    <xf numFmtId="181" fontId="19" fillId="0" borderId="0" xfId="15" applyNumberFormat="1" applyFont="1" applyAlignment="1">
      <alignment/>
    </xf>
    <xf numFmtId="181" fontId="20" fillId="4" borderId="54" xfId="15" applyNumberFormat="1" applyFont="1" applyFill="1" applyBorder="1" applyAlignment="1">
      <alignment horizontal="center" vertical="center" wrapText="1"/>
    </xf>
    <xf numFmtId="181" fontId="19" fillId="3" borderId="55" xfId="15" applyNumberFormat="1" applyFont="1" applyFill="1" applyBorder="1" applyAlignment="1">
      <alignment/>
    </xf>
    <xf numFmtId="181" fontId="19" fillId="5" borderId="56" xfId="15" applyNumberFormat="1" applyFont="1" applyFill="1" applyBorder="1" applyAlignment="1">
      <alignment/>
    </xf>
    <xf numFmtId="181" fontId="19" fillId="5" borderId="57" xfId="15" applyNumberFormat="1" applyFont="1" applyFill="1" applyBorder="1" applyAlignment="1">
      <alignment/>
    </xf>
    <xf numFmtId="181" fontId="19" fillId="7" borderId="56" xfId="15" applyNumberFormat="1" applyFont="1" applyFill="1" applyBorder="1" applyAlignment="1">
      <alignment/>
    </xf>
    <xf numFmtId="181" fontId="19" fillId="7" borderId="57" xfId="15" applyNumberFormat="1" applyFont="1" applyFill="1" applyBorder="1" applyAlignment="1">
      <alignment/>
    </xf>
    <xf numFmtId="181" fontId="19" fillId="7" borderId="53" xfId="15" applyNumberFormat="1" applyFont="1" applyFill="1" applyBorder="1" applyAlignment="1">
      <alignment/>
    </xf>
    <xf numFmtId="181" fontId="19" fillId="0" borderId="58" xfId="15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3" fontId="20" fillId="4" borderId="59" xfId="15" applyFont="1" applyFill="1" applyBorder="1" applyAlignment="1">
      <alignment horizontal="center" vertical="center" wrapText="1"/>
    </xf>
    <xf numFmtId="43" fontId="19" fillId="5" borderId="60" xfId="15" applyFont="1" applyFill="1" applyBorder="1" applyAlignment="1">
      <alignment horizontal="center"/>
    </xf>
    <xf numFmtId="43" fontId="19" fillId="5" borderId="61" xfId="15" applyFont="1" applyFill="1" applyBorder="1" applyAlignment="1">
      <alignment horizontal="center"/>
    </xf>
    <xf numFmtId="43" fontId="19" fillId="5" borderId="62" xfId="15" applyFont="1" applyFill="1" applyBorder="1" applyAlignment="1">
      <alignment horizontal="center"/>
    </xf>
    <xf numFmtId="43" fontId="19" fillId="7" borderId="60" xfId="15" applyFont="1" applyFill="1" applyBorder="1" applyAlignment="1">
      <alignment horizontal="center"/>
    </xf>
    <xf numFmtId="43" fontId="19" fillId="7" borderId="61" xfId="15" applyFont="1" applyFill="1" applyBorder="1" applyAlignment="1">
      <alignment horizontal="center"/>
    </xf>
    <xf numFmtId="43" fontId="19" fillId="7" borderId="62" xfId="15" applyFont="1" applyFill="1" applyBorder="1" applyAlignment="1">
      <alignment horizontal="center"/>
    </xf>
    <xf numFmtId="43" fontId="19" fillId="7" borderId="63" xfId="15" applyFont="1" applyFill="1" applyBorder="1" applyAlignment="1">
      <alignment horizontal="center"/>
    </xf>
    <xf numFmtId="43" fontId="19" fillId="7" borderId="4" xfId="15" applyFont="1" applyFill="1" applyBorder="1" applyAlignment="1">
      <alignment horizontal="center"/>
    </xf>
    <xf numFmtId="43" fontId="19" fillId="0" borderId="16" xfId="15" applyFont="1" applyFill="1" applyBorder="1" applyAlignment="1">
      <alignment horizontal="center"/>
    </xf>
    <xf numFmtId="43" fontId="19" fillId="5" borderId="64" xfId="15" applyFont="1" applyFill="1" applyBorder="1" applyAlignment="1">
      <alignment horizontal="center"/>
    </xf>
    <xf numFmtId="43" fontId="19" fillId="0" borderId="0" xfId="15" applyFont="1" applyAlignment="1">
      <alignment/>
    </xf>
    <xf numFmtId="43" fontId="16" fillId="5" borderId="65" xfId="15" applyFont="1" applyFill="1" applyBorder="1" applyAlignment="1">
      <alignment/>
    </xf>
    <xf numFmtId="43" fontId="16" fillId="5" borderId="8" xfId="15" applyFont="1" applyFill="1" applyBorder="1" applyAlignment="1">
      <alignment/>
    </xf>
    <xf numFmtId="43" fontId="16" fillId="5" borderId="4" xfId="15" applyFont="1" applyFill="1" applyBorder="1" applyAlignment="1">
      <alignment/>
    </xf>
    <xf numFmtId="43" fontId="14" fillId="5" borderId="24" xfId="15" applyNumberFormat="1" applyFont="1" applyFill="1" applyBorder="1" applyAlignment="1">
      <alignment/>
    </xf>
    <xf numFmtId="43" fontId="14" fillId="5" borderId="8" xfId="15" applyNumberFormat="1" applyFont="1" applyFill="1" applyBorder="1" applyAlignment="1">
      <alignment/>
    </xf>
    <xf numFmtId="43" fontId="14" fillId="5" borderId="4" xfId="15" applyNumberFormat="1" applyFont="1" applyFill="1" applyBorder="1" applyAlignment="1">
      <alignment/>
    </xf>
    <xf numFmtId="43" fontId="14" fillId="7" borderId="24" xfId="15" applyNumberFormat="1" applyFont="1" applyFill="1" applyBorder="1" applyAlignment="1">
      <alignment/>
    </xf>
    <xf numFmtId="43" fontId="14" fillId="7" borderId="8" xfId="15" applyNumberFormat="1" applyFont="1" applyFill="1" applyBorder="1" applyAlignment="1">
      <alignment/>
    </xf>
    <xf numFmtId="43" fontId="14" fillId="7" borderId="4" xfId="15" applyNumberFormat="1" applyFont="1" applyFill="1" applyBorder="1" applyAlignment="1">
      <alignment/>
    </xf>
    <xf numFmtId="43" fontId="0" fillId="7" borderId="24" xfId="15" applyFill="1" applyBorder="1" applyAlignment="1">
      <alignment/>
    </xf>
    <xf numFmtId="43" fontId="0" fillId="7" borderId="8" xfId="15" applyFill="1" applyBorder="1" applyAlignment="1">
      <alignment/>
    </xf>
    <xf numFmtId="43" fontId="0" fillId="7" borderId="4" xfId="15" applyFill="1" applyBorder="1" applyAlignment="1">
      <alignment/>
    </xf>
    <xf numFmtId="43" fontId="0" fillId="5" borderId="24" xfId="15" applyFill="1" applyBorder="1" applyAlignment="1">
      <alignment/>
    </xf>
    <xf numFmtId="43" fontId="0" fillId="5" borderId="8" xfId="15" applyFill="1" applyBorder="1" applyAlignment="1">
      <alignment/>
    </xf>
    <xf numFmtId="43" fontId="0" fillId="5" borderId="4" xfId="15" applyFill="1" applyBorder="1" applyAlignment="1">
      <alignment/>
    </xf>
    <xf numFmtId="181" fontId="23" fillId="0" borderId="0" xfId="15" applyNumberFormat="1" applyFont="1" applyAlignment="1">
      <alignment/>
    </xf>
    <xf numFmtId="181" fontId="23" fillId="6" borderId="66" xfId="15" applyNumberFormat="1" applyFont="1" applyFill="1" applyBorder="1" applyAlignment="1">
      <alignment/>
    </xf>
    <xf numFmtId="181" fontId="24" fillId="4" borderId="67" xfId="15" applyNumberFormat="1" applyFont="1" applyFill="1" applyBorder="1" applyAlignment="1">
      <alignment horizontal="center" vertical="center" wrapText="1"/>
    </xf>
    <xf numFmtId="181" fontId="25" fillId="3" borderId="8" xfId="15" applyNumberFormat="1" applyFont="1" applyFill="1" applyBorder="1" applyAlignment="1">
      <alignment/>
    </xf>
    <xf numFmtId="181" fontId="23" fillId="5" borderId="56" xfId="15" applyNumberFormat="1" applyFont="1" applyFill="1" applyBorder="1" applyAlignment="1">
      <alignment/>
    </xf>
    <xf numFmtId="181" fontId="23" fillId="5" borderId="57" xfId="15" applyNumberFormat="1" applyFont="1" applyFill="1" applyBorder="1" applyAlignment="1">
      <alignment/>
    </xf>
    <xf numFmtId="181" fontId="23" fillId="5" borderId="53" xfId="15" applyNumberFormat="1" applyFont="1" applyFill="1" applyBorder="1" applyAlignment="1">
      <alignment/>
    </xf>
    <xf numFmtId="181" fontId="23" fillId="7" borderId="56" xfId="15" applyNumberFormat="1" applyFont="1" applyFill="1" applyBorder="1" applyAlignment="1">
      <alignment/>
    </xf>
    <xf numFmtId="181" fontId="23" fillId="7" borderId="57" xfId="15" applyNumberFormat="1" applyFont="1" applyFill="1" applyBorder="1" applyAlignment="1">
      <alignment/>
    </xf>
    <xf numFmtId="181" fontId="23" fillId="7" borderId="53" xfId="15" applyNumberFormat="1" applyFont="1" applyFill="1" applyBorder="1" applyAlignment="1">
      <alignment/>
    </xf>
    <xf numFmtId="181" fontId="23" fillId="3" borderId="53" xfId="15" applyNumberFormat="1" applyFont="1" applyFill="1" applyBorder="1" applyAlignment="1">
      <alignment/>
    </xf>
    <xf numFmtId="181" fontId="23" fillId="6" borderId="35" xfId="15" applyNumberFormat="1" applyFont="1" applyFill="1" applyBorder="1" applyAlignment="1">
      <alignment/>
    </xf>
    <xf numFmtId="181" fontId="24" fillId="4" borderId="54" xfId="15" applyNumberFormat="1" applyFont="1" applyFill="1" applyBorder="1" applyAlignment="1">
      <alignment horizontal="center" vertical="center" wrapText="1"/>
    </xf>
    <xf numFmtId="181" fontId="23" fillId="3" borderId="55" xfId="15" applyNumberFormat="1" applyFont="1" applyFill="1" applyBorder="1" applyAlignment="1">
      <alignment/>
    </xf>
    <xf numFmtId="181" fontId="21" fillId="5" borderId="53" xfId="15" applyNumberFormat="1" applyFont="1" applyFill="1" applyBorder="1" applyAlignment="1">
      <alignment/>
    </xf>
    <xf numFmtId="181" fontId="21" fillId="10" borderId="53" xfId="15" applyNumberFormat="1" applyFont="1" applyFill="1" applyBorder="1" applyAlignment="1">
      <alignment/>
    </xf>
    <xf numFmtId="181" fontId="23" fillId="10" borderId="56" xfId="15" applyNumberFormat="1" applyFont="1" applyFill="1" applyBorder="1" applyAlignment="1">
      <alignment/>
    </xf>
    <xf numFmtId="181" fontId="23" fillId="10" borderId="57" xfId="15" applyNumberFormat="1" applyFont="1" applyFill="1" applyBorder="1" applyAlignment="1">
      <alignment/>
    </xf>
    <xf numFmtId="181" fontId="24" fillId="4" borderId="26" xfId="15" applyNumberFormat="1" applyFont="1" applyFill="1" applyBorder="1" applyAlignment="1">
      <alignment horizontal="center" vertical="center" wrapText="1"/>
    </xf>
    <xf numFmtId="181" fontId="23" fillId="3" borderId="4" xfId="15" applyNumberFormat="1" applyFont="1" applyFill="1" applyBorder="1" applyAlignment="1">
      <alignment/>
    </xf>
    <xf numFmtId="181" fontId="23" fillId="5" borderId="24" xfId="15" applyNumberFormat="1" applyFont="1" applyFill="1" applyBorder="1" applyAlignment="1">
      <alignment/>
    </xf>
    <xf numFmtId="181" fontId="23" fillId="5" borderId="8" xfId="15" applyNumberFormat="1" applyFont="1" applyFill="1" applyBorder="1" applyAlignment="1">
      <alignment/>
    </xf>
    <xf numFmtId="181" fontId="23" fillId="5" borderId="4" xfId="15" applyNumberFormat="1" applyFont="1" applyFill="1" applyBorder="1" applyAlignment="1">
      <alignment/>
    </xf>
    <xf numFmtId="181" fontId="23" fillId="7" borderId="24" xfId="15" applyNumberFormat="1" applyFont="1" applyFill="1" applyBorder="1" applyAlignment="1">
      <alignment/>
    </xf>
    <xf numFmtId="181" fontId="23" fillId="7" borderId="8" xfId="15" applyNumberFormat="1" applyFont="1" applyFill="1" applyBorder="1" applyAlignment="1">
      <alignment/>
    </xf>
    <xf numFmtId="181" fontId="23" fillId="7" borderId="4" xfId="15" applyNumberFormat="1" applyFont="1" applyFill="1" applyBorder="1" applyAlignment="1">
      <alignment/>
    </xf>
    <xf numFmtId="181" fontId="26" fillId="12" borderId="4" xfId="15" applyNumberFormat="1" applyFont="1" applyFill="1" applyBorder="1" applyAlignment="1">
      <alignment/>
    </xf>
    <xf numFmtId="181" fontId="27" fillId="12" borderId="53" xfId="15" applyNumberFormat="1" applyFont="1" applyFill="1" applyBorder="1" applyAlignment="1">
      <alignment/>
    </xf>
    <xf numFmtId="181" fontId="28" fillId="2" borderId="3" xfId="15" applyNumberFormat="1" applyFont="1" applyFill="1" applyBorder="1" applyAlignment="1">
      <alignment horizontal="center" vertical="center" wrapText="1"/>
    </xf>
    <xf numFmtId="181" fontId="23" fillId="6" borderId="11" xfId="15" applyNumberFormat="1" applyFont="1" applyFill="1" applyBorder="1" applyAlignment="1">
      <alignment/>
    </xf>
    <xf numFmtId="181" fontId="24" fillId="4" borderId="68" xfId="15" applyNumberFormat="1" applyFont="1" applyFill="1" applyBorder="1" applyAlignment="1">
      <alignment horizontal="center" vertical="center" wrapText="1"/>
    </xf>
    <xf numFmtId="181" fontId="23" fillId="5" borderId="60" xfId="15" applyNumberFormat="1" applyFont="1" applyFill="1" applyBorder="1" applyAlignment="1">
      <alignment horizontal="center"/>
    </xf>
    <xf numFmtId="181" fontId="23" fillId="5" borderId="61" xfId="15" applyNumberFormat="1" applyFont="1" applyFill="1" applyBorder="1" applyAlignment="1">
      <alignment horizontal="center"/>
    </xf>
    <xf numFmtId="181" fontId="23" fillId="5" borderId="62" xfId="15" applyNumberFormat="1" applyFont="1" applyFill="1" applyBorder="1" applyAlignment="1">
      <alignment horizontal="center"/>
    </xf>
    <xf numFmtId="181" fontId="23" fillId="7" borderId="60" xfId="15" applyNumberFormat="1" applyFont="1" applyFill="1" applyBorder="1" applyAlignment="1">
      <alignment horizontal="center"/>
    </xf>
    <xf numFmtId="181" fontId="23" fillId="7" borderId="61" xfId="15" applyNumberFormat="1" applyFont="1" applyFill="1" applyBorder="1" applyAlignment="1">
      <alignment horizontal="center"/>
    </xf>
    <xf numFmtId="181" fontId="23" fillId="7" borderId="62" xfId="15" applyNumberFormat="1" applyFont="1" applyFill="1" applyBorder="1" applyAlignment="1">
      <alignment horizontal="center"/>
    </xf>
    <xf numFmtId="181" fontId="23" fillId="7" borderId="60" xfId="15" applyNumberFormat="1" applyFont="1" applyFill="1" applyBorder="1" applyAlignment="1">
      <alignment/>
    </xf>
    <xf numFmtId="181" fontId="23" fillId="7" borderId="61" xfId="15" applyNumberFormat="1" applyFont="1" applyFill="1" applyBorder="1" applyAlignment="1">
      <alignment/>
    </xf>
    <xf numFmtId="181" fontId="23" fillId="5" borderId="49" xfId="15" applyNumberFormat="1" applyFont="1" applyFill="1" applyBorder="1" applyAlignment="1">
      <alignment horizontal="center"/>
    </xf>
    <xf numFmtId="181" fontId="23" fillId="0" borderId="0" xfId="15" applyNumberFormat="1" applyFont="1" applyBorder="1" applyAlignment="1">
      <alignment/>
    </xf>
    <xf numFmtId="181" fontId="24" fillId="4" borderId="59" xfId="15" applyNumberFormat="1" applyFont="1" applyFill="1" applyBorder="1" applyAlignment="1">
      <alignment horizontal="center" vertical="center" wrapText="1"/>
    </xf>
    <xf numFmtId="181" fontId="23" fillId="5" borderId="60" xfId="15" applyNumberFormat="1" applyFont="1" applyFill="1" applyBorder="1" applyAlignment="1">
      <alignment/>
    </xf>
    <xf numFmtId="181" fontId="23" fillId="5" borderId="61" xfId="15" applyNumberFormat="1" applyFont="1" applyFill="1" applyBorder="1" applyAlignment="1">
      <alignment/>
    </xf>
    <xf numFmtId="181" fontId="23" fillId="7" borderId="49" xfId="15" applyNumberFormat="1" applyFont="1" applyFill="1" applyBorder="1" applyAlignment="1">
      <alignment horizontal="center"/>
    </xf>
    <xf numFmtId="181" fontId="23" fillId="6" borderId="40" xfId="15" applyNumberFormat="1" applyFont="1" applyFill="1" applyBorder="1" applyAlignment="1">
      <alignment/>
    </xf>
    <xf numFmtId="181" fontId="23" fillId="5" borderId="64" xfId="15" applyNumberFormat="1" applyFont="1" applyFill="1" applyBorder="1" applyAlignment="1">
      <alignment horizontal="center"/>
    </xf>
    <xf numFmtId="181" fontId="23" fillId="5" borderId="24" xfId="15" applyNumberFormat="1" applyFont="1" applyFill="1" applyBorder="1" applyAlignment="1">
      <alignment horizontal="center"/>
    </xf>
    <xf numFmtId="181" fontId="23" fillId="5" borderId="8" xfId="15" applyNumberFormat="1" applyFont="1" applyFill="1" applyBorder="1" applyAlignment="1">
      <alignment horizontal="center"/>
    </xf>
    <xf numFmtId="181" fontId="23" fillId="7" borderId="24" xfId="15" applyNumberFormat="1" applyFont="1" applyFill="1" applyBorder="1" applyAlignment="1">
      <alignment horizontal="center"/>
    </xf>
    <xf numFmtId="181" fontId="23" fillId="7" borderId="8" xfId="15" applyNumberFormat="1" applyFont="1" applyFill="1" applyBorder="1" applyAlignment="1">
      <alignment horizontal="center"/>
    </xf>
    <xf numFmtId="181" fontId="23" fillId="0" borderId="0" xfId="15" applyNumberFormat="1" applyFont="1" applyBorder="1" applyAlignment="1">
      <alignment horizontal="center"/>
    </xf>
    <xf numFmtId="181" fontId="23" fillId="7" borderId="63" xfId="15" applyNumberFormat="1" applyFont="1" applyFill="1" applyBorder="1" applyAlignment="1">
      <alignment horizontal="center"/>
    </xf>
    <xf numFmtId="181" fontId="23" fillId="7" borderId="4" xfId="15" applyNumberFormat="1" applyFont="1" applyFill="1" applyBorder="1" applyAlignment="1">
      <alignment horizontal="center"/>
    </xf>
    <xf numFmtId="181" fontId="23" fillId="0" borderId="0" xfId="15" applyNumberFormat="1" applyFont="1" applyFill="1" applyBorder="1" applyAlignment="1">
      <alignment horizontal="center"/>
    </xf>
    <xf numFmtId="181" fontId="23" fillId="10" borderId="60" xfId="15" applyNumberFormat="1" applyFont="1" applyFill="1" applyBorder="1" applyAlignment="1">
      <alignment horizontal="center"/>
    </xf>
    <xf numFmtId="181" fontId="23" fillId="10" borderId="61" xfId="15" applyNumberFormat="1" applyFont="1" applyFill="1" applyBorder="1" applyAlignment="1">
      <alignment horizontal="center"/>
    </xf>
    <xf numFmtId="181" fontId="23" fillId="10" borderId="62" xfId="15" applyNumberFormat="1" applyFont="1" applyFill="1" applyBorder="1" applyAlignment="1">
      <alignment horizontal="center"/>
    </xf>
    <xf numFmtId="181" fontId="24" fillId="4" borderId="69" xfId="15" applyNumberFormat="1" applyFont="1" applyFill="1" applyBorder="1" applyAlignment="1">
      <alignment horizontal="center" vertical="center" wrapText="1"/>
    </xf>
    <xf numFmtId="181" fontId="23" fillId="5" borderId="50" xfId="15" applyNumberFormat="1" applyFont="1" applyFill="1" applyBorder="1" applyAlignment="1">
      <alignment horizontal="center"/>
    </xf>
    <xf numFmtId="181" fontId="23" fillId="5" borderId="4" xfId="15" applyNumberFormat="1" applyFont="1" applyFill="1" applyBorder="1" applyAlignment="1">
      <alignment horizontal="center"/>
    </xf>
    <xf numFmtId="181" fontId="28" fillId="2" borderId="69" xfId="15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1" fontId="1" fillId="0" borderId="0" xfId="15" applyNumberFormat="1" applyFont="1" applyFill="1" applyBorder="1" applyAlignment="1">
      <alignment horizontal="center"/>
    </xf>
    <xf numFmtId="181" fontId="1" fillId="0" borderId="0" xfId="15" applyNumberFormat="1" applyFont="1" applyFill="1" applyBorder="1" applyAlignment="1">
      <alignment/>
    </xf>
    <xf numFmtId="181" fontId="27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/>
    </xf>
    <xf numFmtId="181" fontId="23" fillId="0" borderId="0" xfId="15" applyNumberFormat="1" applyFont="1" applyFill="1" applyAlignment="1">
      <alignment/>
    </xf>
    <xf numFmtId="181" fontId="1" fillId="0" borderId="0" xfId="15" applyNumberFormat="1" applyFont="1" applyFill="1" applyAlignment="1">
      <alignment horizontal="center"/>
    </xf>
    <xf numFmtId="181" fontId="1" fillId="0" borderId="0" xfId="15" applyNumberFormat="1" applyFont="1" applyFill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1" fontId="14" fillId="0" borderId="0" xfId="15" applyNumberFormat="1" applyFont="1" applyFill="1" applyAlignment="1">
      <alignment/>
    </xf>
    <xf numFmtId="43" fontId="19" fillId="0" borderId="0" xfId="15" applyFont="1" applyFill="1" applyAlignment="1">
      <alignment/>
    </xf>
    <xf numFmtId="181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43" fontId="19" fillId="0" borderId="0" xfId="15" applyFont="1" applyFill="1" applyBorder="1" applyAlignment="1">
      <alignment horizontal="center"/>
    </xf>
    <xf numFmtId="181" fontId="16" fillId="0" borderId="0" xfId="15" applyNumberFormat="1" applyFont="1" applyFill="1" applyBorder="1" applyAlignment="1">
      <alignment horizontal="center"/>
    </xf>
    <xf numFmtId="181" fontId="16" fillId="0" borderId="0" xfId="15" applyNumberFormat="1" applyFont="1" applyFill="1" applyBorder="1" applyAlignment="1">
      <alignment/>
    </xf>
    <xf numFmtId="181" fontId="19" fillId="0" borderId="0" xfId="15" applyNumberFormat="1" applyFont="1" applyFill="1" applyBorder="1" applyAlignment="1">
      <alignment/>
    </xf>
    <xf numFmtId="43" fontId="1" fillId="5" borderId="65" xfId="15" applyFont="1" applyFill="1" applyBorder="1" applyAlignment="1">
      <alignment horizontal="center"/>
    </xf>
    <xf numFmtId="0" fontId="33" fillId="0" borderId="0" xfId="0" applyFont="1" applyAlignment="1">
      <alignment/>
    </xf>
    <xf numFmtId="181" fontId="20" fillId="12" borderId="53" xfId="15" applyNumberFormat="1" applyFont="1" applyFill="1" applyBorder="1" applyAlignment="1">
      <alignment/>
    </xf>
    <xf numFmtId="181" fontId="23" fillId="10" borderId="53" xfId="15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6" fillId="3" borderId="70" xfId="0" applyFont="1" applyFill="1" applyBorder="1" applyAlignment="1">
      <alignment horizontal="center"/>
    </xf>
    <xf numFmtId="0" fontId="16" fillId="3" borderId="7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3" borderId="70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81" fontId="23" fillId="12" borderId="53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view="pageBreakPreview" zoomScale="60" zoomScaleNormal="75" workbookViewId="0" topLeftCell="A5">
      <selection activeCell="O42" sqref="O42"/>
    </sheetView>
  </sheetViews>
  <sheetFormatPr defaultColWidth="9.140625" defaultRowHeight="12.75"/>
  <cols>
    <col min="1" max="1" width="9.140625" style="296" customWidth="1"/>
    <col min="2" max="2" width="13.7109375" style="297" customWidth="1"/>
    <col min="3" max="3" width="9.8515625" style="298" customWidth="1"/>
    <col min="4" max="4" width="16.421875" style="299" customWidth="1"/>
    <col min="5" max="5" width="30.140625" style="297" customWidth="1"/>
    <col min="6" max="6" width="12.8515625" style="297" customWidth="1"/>
    <col min="7" max="7" width="11.8515625" style="299" customWidth="1"/>
    <col min="8" max="8" width="23.00390625" style="297" customWidth="1"/>
    <col min="9" max="9" width="16.7109375" style="297" customWidth="1"/>
    <col min="10" max="10" width="16.7109375" style="332" customWidth="1"/>
    <col min="11" max="11" width="16.7109375" style="297" customWidth="1"/>
    <col min="12" max="12" width="17.8515625" style="297" customWidth="1"/>
    <col min="13" max="13" width="24.28125" style="298" customWidth="1"/>
    <col min="14" max="14" width="22.00390625" style="320" customWidth="1"/>
    <col min="15" max="15" width="21.28125" style="297" customWidth="1"/>
    <col min="16" max="16" width="9.140625" style="297" customWidth="1"/>
    <col min="17" max="17" width="13.421875" style="297" customWidth="1"/>
    <col min="18" max="20" width="9.140625" style="297" customWidth="1"/>
    <col min="21" max="21" width="11.57421875" style="297" customWidth="1"/>
    <col min="22" max="16384" width="9.140625" style="297" customWidth="1"/>
  </cols>
  <sheetData>
    <row r="1" ht="24" customHeight="1">
      <c r="M1" s="298" t="s">
        <v>90</v>
      </c>
    </row>
    <row r="2" spans="2:15" s="222" customFormat="1" ht="36" customHeight="1" thickBot="1">
      <c r="B2" s="223"/>
      <c r="C2" s="439" t="s">
        <v>66</v>
      </c>
      <c r="D2" s="439"/>
      <c r="E2" s="439"/>
      <c r="F2" s="439"/>
      <c r="G2" s="439"/>
      <c r="H2" s="439"/>
      <c r="I2" s="439"/>
      <c r="J2" s="439"/>
      <c r="K2" s="224"/>
      <c r="L2" s="225"/>
      <c r="M2" s="225"/>
      <c r="N2" s="310">
        <v>5</v>
      </c>
      <c r="O2" s="220"/>
    </row>
    <row r="3" spans="2:15" s="222" customFormat="1" ht="31.5">
      <c r="B3" s="226" t="s">
        <v>0</v>
      </c>
      <c r="C3" s="227" t="s">
        <v>10</v>
      </c>
      <c r="D3" s="228" t="s">
        <v>7</v>
      </c>
      <c r="E3" s="229" t="s">
        <v>1</v>
      </c>
      <c r="F3" s="229" t="s">
        <v>9</v>
      </c>
      <c r="G3" s="229" t="s">
        <v>8</v>
      </c>
      <c r="H3" s="229" t="s">
        <v>11</v>
      </c>
      <c r="I3" s="230" t="s">
        <v>2</v>
      </c>
      <c r="J3" s="321" t="s">
        <v>3</v>
      </c>
      <c r="K3" s="231" t="s">
        <v>23</v>
      </c>
      <c r="L3" s="232" t="s">
        <v>25</v>
      </c>
      <c r="M3" s="233" t="s">
        <v>24</v>
      </c>
      <c r="N3" s="311" t="s">
        <v>26</v>
      </c>
      <c r="O3" s="220"/>
    </row>
    <row r="4" spans="2:15" s="222" customFormat="1" ht="16.5" thickBot="1">
      <c r="B4" s="234"/>
      <c r="C4" s="440"/>
      <c r="D4" s="440"/>
      <c r="E4" s="440"/>
      <c r="F4" s="440"/>
      <c r="G4" s="440"/>
      <c r="H4" s="440"/>
      <c r="I4" s="440"/>
      <c r="J4" s="441"/>
      <c r="K4" s="235"/>
      <c r="L4" s="236"/>
      <c r="M4" s="236"/>
      <c r="N4" s="312"/>
      <c r="O4" s="220"/>
    </row>
    <row r="5" spans="1:15" s="222" customFormat="1" ht="15.75">
      <c r="A5" s="222">
        <v>1</v>
      </c>
      <c r="B5" s="237">
        <v>1</v>
      </c>
      <c r="C5" s="238" t="s">
        <v>17</v>
      </c>
      <c r="D5" s="239" t="s">
        <v>46</v>
      </c>
      <c r="E5" s="238" t="s">
        <v>42</v>
      </c>
      <c r="F5" s="240"/>
      <c r="G5" s="240"/>
      <c r="H5" s="241" t="s">
        <v>4</v>
      </c>
      <c r="I5" s="242">
        <v>74</v>
      </c>
      <c r="J5" s="322"/>
      <c r="K5" s="243"/>
      <c r="L5" s="244">
        <f aca="true" t="shared" si="0" ref="L5:L25">J5*K5</f>
        <v>0</v>
      </c>
      <c r="M5" s="244">
        <f aca="true" t="shared" si="1" ref="M5:M25">L5*20%</f>
        <v>0</v>
      </c>
      <c r="N5" s="313"/>
      <c r="O5" s="220"/>
    </row>
    <row r="6" spans="2:15" s="222" customFormat="1" ht="15.75">
      <c r="B6" s="245"/>
      <c r="C6" s="246"/>
      <c r="D6" s="239"/>
      <c r="E6" s="246" t="s">
        <v>37</v>
      </c>
      <c r="F6" s="240"/>
      <c r="G6" s="240"/>
      <c r="H6" s="247" t="s">
        <v>5</v>
      </c>
      <c r="I6" s="248">
        <v>27</v>
      </c>
      <c r="J6" s="323"/>
      <c r="K6" s="249"/>
      <c r="L6" s="250">
        <f t="shared" si="0"/>
        <v>0</v>
      </c>
      <c r="M6" s="250">
        <f t="shared" si="1"/>
        <v>0</v>
      </c>
      <c r="N6" s="314"/>
      <c r="O6" s="220"/>
    </row>
    <row r="7" spans="2:15" s="222" customFormat="1" ht="16.5" thickBot="1">
      <c r="B7" s="251"/>
      <c r="C7" s="252"/>
      <c r="D7" s="253"/>
      <c r="E7" s="252"/>
      <c r="F7" s="254">
        <v>1</v>
      </c>
      <c r="G7" s="254">
        <v>1</v>
      </c>
      <c r="H7" s="255" t="s">
        <v>6</v>
      </c>
      <c r="I7" s="256">
        <v>6.4</v>
      </c>
      <c r="J7" s="324">
        <f>SUM(I5,I6,I7)</f>
        <v>107.4</v>
      </c>
      <c r="K7" s="257">
        <v>1100</v>
      </c>
      <c r="L7" s="258">
        <f t="shared" si="0"/>
        <v>118140</v>
      </c>
      <c r="M7" s="258">
        <f t="shared" si="1"/>
        <v>23628</v>
      </c>
      <c r="N7" s="309">
        <f aca="true" t="shared" si="2" ref="N7:N28">L7+M7</f>
        <v>141768</v>
      </c>
      <c r="O7" s="220"/>
    </row>
    <row r="8" spans="1:15" s="222" customFormat="1" ht="15.75">
      <c r="A8" s="222">
        <v>2</v>
      </c>
      <c r="B8" s="259">
        <v>2</v>
      </c>
      <c r="C8" s="260" t="s">
        <v>16</v>
      </c>
      <c r="D8" s="261" t="s">
        <v>46</v>
      </c>
      <c r="E8" s="260" t="s">
        <v>36</v>
      </c>
      <c r="F8" s="262"/>
      <c r="G8" s="262"/>
      <c r="H8" s="263" t="s">
        <v>4</v>
      </c>
      <c r="I8" s="264">
        <v>94.63</v>
      </c>
      <c r="J8" s="325"/>
      <c r="K8" s="265"/>
      <c r="L8" s="266">
        <f t="shared" si="0"/>
        <v>0</v>
      </c>
      <c r="M8" s="266">
        <f t="shared" si="1"/>
        <v>0</v>
      </c>
      <c r="N8" s="315">
        <f t="shared" si="2"/>
        <v>0</v>
      </c>
      <c r="O8" s="220"/>
    </row>
    <row r="9" spans="2:15" s="222" customFormat="1" ht="15.75">
      <c r="B9" s="267"/>
      <c r="C9" s="260"/>
      <c r="D9" s="268"/>
      <c r="E9" s="269"/>
      <c r="F9" s="262"/>
      <c r="G9" s="262"/>
      <c r="H9" s="270" t="s">
        <v>5</v>
      </c>
      <c r="I9" s="271">
        <v>25.38</v>
      </c>
      <c r="J9" s="326"/>
      <c r="K9" s="272"/>
      <c r="L9" s="273">
        <f t="shared" si="0"/>
        <v>0</v>
      </c>
      <c r="M9" s="273">
        <f t="shared" si="1"/>
        <v>0</v>
      </c>
      <c r="N9" s="316">
        <f t="shared" si="2"/>
        <v>0</v>
      </c>
      <c r="O9" s="220"/>
    </row>
    <row r="10" spans="2:15" s="222" customFormat="1" ht="16.5" thickBot="1">
      <c r="B10" s="274"/>
      <c r="C10" s="275"/>
      <c r="D10" s="276"/>
      <c r="E10" s="275"/>
      <c r="F10" s="277">
        <v>2</v>
      </c>
      <c r="G10" s="277">
        <v>2</v>
      </c>
      <c r="H10" s="278" t="s">
        <v>6</v>
      </c>
      <c r="I10" s="279">
        <v>9.82</v>
      </c>
      <c r="J10" s="327">
        <f>SUM(I8,I9,I10)</f>
        <v>129.82999999999998</v>
      </c>
      <c r="K10" s="280">
        <v>1100</v>
      </c>
      <c r="L10" s="281">
        <f t="shared" si="0"/>
        <v>142812.99999999997</v>
      </c>
      <c r="M10" s="281">
        <f t="shared" si="1"/>
        <v>28562.599999999995</v>
      </c>
      <c r="N10" s="317">
        <f t="shared" si="2"/>
        <v>171375.59999999998</v>
      </c>
      <c r="O10" s="220"/>
    </row>
    <row r="11" spans="1:15" s="222" customFormat="1" ht="15.75">
      <c r="A11" s="222">
        <v>3</v>
      </c>
      <c r="B11" s="237">
        <v>6</v>
      </c>
      <c r="C11" s="238" t="s">
        <v>17</v>
      </c>
      <c r="D11" s="239" t="s">
        <v>46</v>
      </c>
      <c r="E11" s="238" t="s">
        <v>36</v>
      </c>
      <c r="F11" s="240"/>
      <c r="G11" s="240"/>
      <c r="H11" s="241" t="s">
        <v>4</v>
      </c>
      <c r="I11" s="242">
        <v>94.63</v>
      </c>
      <c r="J11" s="322"/>
      <c r="K11" s="243"/>
      <c r="L11" s="244">
        <f t="shared" si="0"/>
        <v>0</v>
      </c>
      <c r="M11" s="244">
        <f t="shared" si="1"/>
        <v>0</v>
      </c>
      <c r="N11" s="313">
        <f t="shared" si="2"/>
        <v>0</v>
      </c>
      <c r="O11" s="220"/>
    </row>
    <row r="12" spans="2:15" s="222" customFormat="1" ht="15.75">
      <c r="B12" s="245"/>
      <c r="C12" s="246"/>
      <c r="D12" s="239"/>
      <c r="E12" s="246"/>
      <c r="F12" s="240"/>
      <c r="G12" s="240"/>
      <c r="H12" s="247" t="s">
        <v>5</v>
      </c>
      <c r="I12" s="248">
        <v>26.01</v>
      </c>
      <c r="J12" s="323"/>
      <c r="K12" s="249"/>
      <c r="L12" s="250">
        <f t="shared" si="0"/>
        <v>0</v>
      </c>
      <c r="M12" s="250">
        <f t="shared" si="1"/>
        <v>0</v>
      </c>
      <c r="N12" s="314">
        <f t="shared" si="2"/>
        <v>0</v>
      </c>
      <c r="O12" s="220"/>
    </row>
    <row r="13" spans="2:15" s="222" customFormat="1" ht="16.5" thickBot="1">
      <c r="B13" s="251"/>
      <c r="C13" s="252"/>
      <c r="D13" s="253"/>
      <c r="E13" s="252"/>
      <c r="F13" s="254">
        <v>2</v>
      </c>
      <c r="G13" s="254">
        <v>2</v>
      </c>
      <c r="H13" s="255" t="s">
        <v>6</v>
      </c>
      <c r="I13" s="256">
        <v>9.82</v>
      </c>
      <c r="J13" s="324">
        <f>SUM(I11,I12,I13)</f>
        <v>130.46</v>
      </c>
      <c r="K13" s="257">
        <v>1250</v>
      </c>
      <c r="L13" s="258">
        <f t="shared" si="0"/>
        <v>163075</v>
      </c>
      <c r="M13" s="258">
        <f t="shared" si="1"/>
        <v>32615</v>
      </c>
      <c r="N13" s="309">
        <f t="shared" si="2"/>
        <v>195690</v>
      </c>
      <c r="O13" s="220"/>
    </row>
    <row r="14" spans="1:15" s="222" customFormat="1" ht="15.75">
      <c r="A14" s="222">
        <v>4</v>
      </c>
      <c r="B14" s="259">
        <v>8</v>
      </c>
      <c r="C14" s="260" t="s">
        <v>16</v>
      </c>
      <c r="D14" s="261" t="s">
        <v>46</v>
      </c>
      <c r="E14" s="260" t="s">
        <v>36</v>
      </c>
      <c r="F14" s="262"/>
      <c r="G14" s="262"/>
      <c r="H14" s="263" t="s">
        <v>4</v>
      </c>
      <c r="I14" s="264">
        <v>94.63</v>
      </c>
      <c r="J14" s="325"/>
      <c r="K14" s="265"/>
      <c r="L14" s="266">
        <f t="shared" si="0"/>
        <v>0</v>
      </c>
      <c r="M14" s="266">
        <f t="shared" si="1"/>
        <v>0</v>
      </c>
      <c r="N14" s="315">
        <f t="shared" si="2"/>
        <v>0</v>
      </c>
      <c r="O14" s="220"/>
    </row>
    <row r="15" spans="2:15" s="222" customFormat="1" ht="15.75">
      <c r="B15" s="267"/>
      <c r="C15" s="269"/>
      <c r="D15" s="268"/>
      <c r="E15" s="269"/>
      <c r="F15" s="262"/>
      <c r="G15" s="262"/>
      <c r="H15" s="270" t="s">
        <v>5</v>
      </c>
      <c r="I15" s="271">
        <v>26.57</v>
      </c>
      <c r="J15" s="326"/>
      <c r="K15" s="272"/>
      <c r="L15" s="273">
        <f t="shared" si="0"/>
        <v>0</v>
      </c>
      <c r="M15" s="273">
        <f t="shared" si="1"/>
        <v>0</v>
      </c>
      <c r="N15" s="316">
        <f t="shared" si="2"/>
        <v>0</v>
      </c>
      <c r="O15" s="220"/>
    </row>
    <row r="16" spans="2:15" s="222" customFormat="1" ht="16.5" thickBot="1">
      <c r="B16" s="274"/>
      <c r="C16" s="275"/>
      <c r="D16" s="276"/>
      <c r="E16" s="275"/>
      <c r="F16" s="277">
        <v>2</v>
      </c>
      <c r="G16" s="277">
        <v>2</v>
      </c>
      <c r="H16" s="278" t="s">
        <v>6</v>
      </c>
      <c r="I16" s="279">
        <v>9.82</v>
      </c>
      <c r="J16" s="327">
        <f>SUM(I14,I15,I16)</f>
        <v>131.01999999999998</v>
      </c>
      <c r="K16" s="280">
        <v>1250</v>
      </c>
      <c r="L16" s="281">
        <f t="shared" si="0"/>
        <v>163774.99999999997</v>
      </c>
      <c r="M16" s="281">
        <f t="shared" si="1"/>
        <v>32754.999999999996</v>
      </c>
      <c r="N16" s="317">
        <f t="shared" si="2"/>
        <v>196529.99999999997</v>
      </c>
      <c r="O16" s="220"/>
    </row>
    <row r="17" spans="1:15" s="222" customFormat="1" ht="15.75">
      <c r="A17" s="222">
        <v>5</v>
      </c>
      <c r="B17" s="237">
        <v>11</v>
      </c>
      <c r="C17" s="238" t="s">
        <v>17</v>
      </c>
      <c r="D17" s="239" t="s">
        <v>46</v>
      </c>
      <c r="E17" s="238" t="s">
        <v>36</v>
      </c>
      <c r="F17" s="240"/>
      <c r="G17" s="240"/>
      <c r="H17" s="241" t="s">
        <v>4</v>
      </c>
      <c r="I17" s="242">
        <v>94.63</v>
      </c>
      <c r="J17" s="322"/>
      <c r="K17" s="243"/>
      <c r="L17" s="244">
        <f t="shared" si="0"/>
        <v>0</v>
      </c>
      <c r="M17" s="244">
        <f t="shared" si="1"/>
        <v>0</v>
      </c>
      <c r="N17" s="313">
        <f t="shared" si="2"/>
        <v>0</v>
      </c>
      <c r="O17" s="220"/>
    </row>
    <row r="18" spans="2:15" s="222" customFormat="1" ht="15.75">
      <c r="B18" s="245"/>
      <c r="C18" s="246"/>
      <c r="D18" s="239"/>
      <c r="E18" s="246"/>
      <c r="F18" s="240"/>
      <c r="G18" s="240"/>
      <c r="H18" s="247" t="s">
        <v>5</v>
      </c>
      <c r="I18" s="248">
        <v>25.38</v>
      </c>
      <c r="J18" s="323"/>
      <c r="K18" s="249"/>
      <c r="L18" s="250">
        <f t="shared" si="0"/>
        <v>0</v>
      </c>
      <c r="M18" s="250">
        <f t="shared" si="1"/>
        <v>0</v>
      </c>
      <c r="N18" s="314">
        <f t="shared" si="2"/>
        <v>0</v>
      </c>
      <c r="O18" s="220"/>
    </row>
    <row r="19" spans="2:15" s="222" customFormat="1" ht="16.5" thickBot="1">
      <c r="B19" s="251"/>
      <c r="C19" s="252"/>
      <c r="D19" s="253"/>
      <c r="E19" s="252"/>
      <c r="F19" s="254">
        <v>2</v>
      </c>
      <c r="G19" s="254">
        <v>2</v>
      </c>
      <c r="H19" s="255" t="s">
        <v>6</v>
      </c>
      <c r="I19" s="256">
        <v>9.81</v>
      </c>
      <c r="J19" s="324">
        <f>SUM(I17,I18,I19)</f>
        <v>129.82</v>
      </c>
      <c r="K19" s="257">
        <v>1100</v>
      </c>
      <c r="L19" s="258">
        <f t="shared" si="0"/>
        <v>142802</v>
      </c>
      <c r="M19" s="258">
        <f t="shared" si="1"/>
        <v>28560.4</v>
      </c>
      <c r="N19" s="309">
        <f t="shared" si="2"/>
        <v>171362.4</v>
      </c>
      <c r="O19" s="220"/>
    </row>
    <row r="20" spans="1:15" s="222" customFormat="1" ht="15.75">
      <c r="A20" s="222">
        <v>6</v>
      </c>
      <c r="B20" s="259">
        <v>13</v>
      </c>
      <c r="C20" s="260" t="s">
        <v>16</v>
      </c>
      <c r="D20" s="261" t="s">
        <v>45</v>
      </c>
      <c r="E20" s="260" t="s">
        <v>42</v>
      </c>
      <c r="F20" s="262"/>
      <c r="G20" s="262"/>
      <c r="H20" s="263" t="s">
        <v>4</v>
      </c>
      <c r="I20" s="264">
        <v>73.65</v>
      </c>
      <c r="J20" s="325"/>
      <c r="K20" s="265"/>
      <c r="L20" s="266">
        <f t="shared" si="0"/>
        <v>0</v>
      </c>
      <c r="M20" s="266">
        <f t="shared" si="1"/>
        <v>0</v>
      </c>
      <c r="N20" s="315">
        <f t="shared" si="2"/>
        <v>0</v>
      </c>
      <c r="O20" s="220"/>
    </row>
    <row r="21" spans="2:15" s="222" customFormat="1" ht="15.75">
      <c r="B21" s="267"/>
      <c r="C21" s="269"/>
      <c r="D21" s="268"/>
      <c r="E21" s="269" t="s">
        <v>37</v>
      </c>
      <c r="F21" s="262"/>
      <c r="G21" s="262"/>
      <c r="H21" s="270" t="s">
        <v>5</v>
      </c>
      <c r="I21" s="271">
        <v>30.7</v>
      </c>
      <c r="J21" s="326"/>
      <c r="K21" s="272"/>
      <c r="L21" s="273">
        <f t="shared" si="0"/>
        <v>0</v>
      </c>
      <c r="M21" s="273">
        <f t="shared" si="1"/>
        <v>0</v>
      </c>
      <c r="N21" s="316">
        <f t="shared" si="2"/>
        <v>0</v>
      </c>
      <c r="O21" s="220"/>
    </row>
    <row r="22" spans="2:15" s="222" customFormat="1" ht="16.5" thickBot="1">
      <c r="B22" s="274"/>
      <c r="C22" s="275"/>
      <c r="D22" s="282"/>
      <c r="E22" s="275"/>
      <c r="F22" s="277">
        <v>1</v>
      </c>
      <c r="G22" s="277">
        <v>1</v>
      </c>
      <c r="H22" s="278" t="s">
        <v>6</v>
      </c>
      <c r="I22" s="279">
        <v>6.4</v>
      </c>
      <c r="J22" s="327">
        <f>SUM(I20,I21,I22)</f>
        <v>110.75000000000001</v>
      </c>
      <c r="K22" s="280">
        <v>1100</v>
      </c>
      <c r="L22" s="281">
        <f t="shared" si="0"/>
        <v>121825.00000000001</v>
      </c>
      <c r="M22" s="281">
        <f t="shared" si="1"/>
        <v>24365.000000000004</v>
      </c>
      <c r="N22" s="437">
        <f t="shared" si="2"/>
        <v>146190.00000000003</v>
      </c>
      <c r="O22" s="436" t="s">
        <v>91</v>
      </c>
    </row>
    <row r="23" spans="1:15" s="222" customFormat="1" ht="15.75">
      <c r="A23" s="222">
        <v>7</v>
      </c>
      <c r="B23" s="237">
        <v>14</v>
      </c>
      <c r="C23" s="238" t="s">
        <v>28</v>
      </c>
      <c r="D23" s="239" t="s">
        <v>45</v>
      </c>
      <c r="E23" s="238" t="s">
        <v>36</v>
      </c>
      <c r="F23" s="240"/>
      <c r="G23" s="240"/>
      <c r="H23" s="241" t="s">
        <v>4</v>
      </c>
      <c r="I23" s="242">
        <v>94.63</v>
      </c>
      <c r="J23" s="322"/>
      <c r="K23" s="243"/>
      <c r="L23" s="244">
        <f t="shared" si="0"/>
        <v>0</v>
      </c>
      <c r="M23" s="244">
        <f t="shared" si="1"/>
        <v>0</v>
      </c>
      <c r="N23" s="313">
        <f t="shared" si="2"/>
        <v>0</v>
      </c>
      <c r="O23" s="220"/>
    </row>
    <row r="24" spans="2:15" s="222" customFormat="1" ht="15.75">
      <c r="B24" s="245"/>
      <c r="C24" s="246"/>
      <c r="D24" s="239"/>
      <c r="E24" s="246"/>
      <c r="F24" s="240"/>
      <c r="G24" s="240"/>
      <c r="H24" s="247" t="s">
        <v>5</v>
      </c>
      <c r="I24" s="248">
        <v>29.35</v>
      </c>
      <c r="J24" s="323"/>
      <c r="K24" s="249"/>
      <c r="L24" s="250">
        <f t="shared" si="0"/>
        <v>0</v>
      </c>
      <c r="M24" s="250">
        <f t="shared" si="1"/>
        <v>0</v>
      </c>
      <c r="N24" s="314">
        <f t="shared" si="2"/>
        <v>0</v>
      </c>
      <c r="O24" s="220"/>
    </row>
    <row r="25" spans="2:15" s="222" customFormat="1" ht="16.5" thickBot="1">
      <c r="B25" s="251"/>
      <c r="C25" s="252"/>
      <c r="D25" s="253"/>
      <c r="E25" s="252"/>
      <c r="F25" s="254">
        <v>2</v>
      </c>
      <c r="G25" s="254">
        <v>2</v>
      </c>
      <c r="H25" s="255" t="s">
        <v>6</v>
      </c>
      <c r="I25" s="256">
        <v>9.82</v>
      </c>
      <c r="J25" s="324">
        <f>SUM(I23,I24,I25)</f>
        <v>133.79999999999998</v>
      </c>
      <c r="K25" s="257">
        <v>1250</v>
      </c>
      <c r="L25" s="258">
        <f t="shared" si="0"/>
        <v>167249.99999999997</v>
      </c>
      <c r="M25" s="258">
        <f t="shared" si="1"/>
        <v>33449.99999999999</v>
      </c>
      <c r="N25" s="309">
        <f t="shared" si="2"/>
        <v>200699.99999999997</v>
      </c>
      <c r="O25" s="220"/>
    </row>
    <row r="26" spans="1:15" s="222" customFormat="1" ht="15.75">
      <c r="A26" s="222">
        <v>8</v>
      </c>
      <c r="B26" s="259">
        <v>16</v>
      </c>
      <c r="C26" s="260" t="s">
        <v>29</v>
      </c>
      <c r="D26" s="261" t="s">
        <v>45</v>
      </c>
      <c r="E26" s="260" t="s">
        <v>44</v>
      </c>
      <c r="F26" s="262"/>
      <c r="G26" s="262"/>
      <c r="H26" s="263" t="s">
        <v>4</v>
      </c>
      <c r="I26" s="264">
        <v>94.63</v>
      </c>
      <c r="J26" s="325"/>
      <c r="K26" s="265"/>
      <c r="L26" s="266"/>
      <c r="M26" s="266"/>
      <c r="N26" s="315">
        <f t="shared" si="2"/>
        <v>0</v>
      </c>
      <c r="O26" s="220"/>
    </row>
    <row r="27" spans="2:15" s="222" customFormat="1" ht="15.75">
      <c r="B27" s="283"/>
      <c r="C27" s="284"/>
      <c r="D27" s="285"/>
      <c r="E27" s="269"/>
      <c r="F27" s="286"/>
      <c r="G27" s="286"/>
      <c r="H27" s="287" t="s">
        <v>5</v>
      </c>
      <c r="I27" s="288">
        <v>31.2</v>
      </c>
      <c r="J27" s="328"/>
      <c r="K27" s="272"/>
      <c r="L27" s="273"/>
      <c r="M27" s="273"/>
      <c r="N27" s="316">
        <f t="shared" si="2"/>
        <v>0</v>
      </c>
      <c r="O27" s="220"/>
    </row>
    <row r="28" spans="2:15" s="222" customFormat="1" ht="16.5" thickBot="1">
      <c r="B28" s="274"/>
      <c r="C28" s="289"/>
      <c r="D28" s="289"/>
      <c r="E28" s="289"/>
      <c r="F28" s="290">
        <v>2</v>
      </c>
      <c r="G28" s="290">
        <v>2</v>
      </c>
      <c r="H28" s="291" t="s">
        <v>6</v>
      </c>
      <c r="I28" s="292">
        <v>9.82</v>
      </c>
      <c r="J28" s="329">
        <f>SUM(I26,I27,I28)</f>
        <v>135.65</v>
      </c>
      <c r="K28" s="280">
        <v>1250</v>
      </c>
      <c r="L28" s="281">
        <f>J28*K28</f>
        <v>169562.5</v>
      </c>
      <c r="M28" s="281">
        <f>L28*20%</f>
        <v>33912.5</v>
      </c>
      <c r="N28" s="437">
        <f t="shared" si="2"/>
        <v>203475</v>
      </c>
      <c r="O28" s="436" t="s">
        <v>91</v>
      </c>
    </row>
    <row r="29" spans="1:15" s="300" customFormat="1" ht="14.25" customHeight="1">
      <c r="A29" s="304"/>
      <c r="B29" s="301"/>
      <c r="C29" s="301"/>
      <c r="D29" s="302"/>
      <c r="E29" s="301"/>
      <c r="F29" s="303"/>
      <c r="G29" s="303"/>
      <c r="H29" s="304"/>
      <c r="I29" s="305"/>
      <c r="J29" s="330"/>
      <c r="K29" s="306"/>
      <c r="L29" s="307"/>
      <c r="M29" s="307"/>
      <c r="N29" s="318"/>
      <c r="O29" s="308"/>
    </row>
    <row r="30" spans="1:15" s="300" customFormat="1" ht="15.75">
      <c r="A30" s="304"/>
      <c r="B30" s="301"/>
      <c r="C30" s="301"/>
      <c r="D30" s="302"/>
      <c r="E30" s="301"/>
      <c r="F30" s="303"/>
      <c r="G30" s="303"/>
      <c r="H30" s="304"/>
      <c r="I30" s="305"/>
      <c r="J30" s="330"/>
      <c r="K30" s="306"/>
      <c r="L30" s="307"/>
      <c r="M30" s="307"/>
      <c r="N30" s="318"/>
      <c r="O30" s="308"/>
    </row>
    <row r="31" spans="1:15" s="300" customFormat="1" ht="15.75">
      <c r="A31" s="304"/>
      <c r="B31" s="301"/>
      <c r="C31" s="301"/>
      <c r="D31" s="302"/>
      <c r="E31" s="301"/>
      <c r="F31" s="303"/>
      <c r="G31" s="303"/>
      <c r="H31" s="304"/>
      <c r="I31" s="305"/>
      <c r="J31" s="330"/>
      <c r="K31" s="306"/>
      <c r="L31" s="307"/>
      <c r="M31" s="307"/>
      <c r="N31" s="318"/>
      <c r="O31" s="308"/>
    </row>
    <row r="32" spans="1:15" s="300" customFormat="1" ht="21.75" thickBot="1">
      <c r="A32" s="304"/>
      <c r="B32" s="301"/>
      <c r="C32" s="439" t="s">
        <v>67</v>
      </c>
      <c r="D32" s="439"/>
      <c r="E32" s="439"/>
      <c r="F32" s="439"/>
      <c r="G32" s="439"/>
      <c r="H32" s="439"/>
      <c r="I32" s="439"/>
      <c r="J32" s="439"/>
      <c r="K32" s="306"/>
      <c r="L32" s="307"/>
      <c r="M32" s="307"/>
      <c r="N32" s="318"/>
      <c r="O32" s="308"/>
    </row>
    <row r="33" spans="2:15" s="222" customFormat="1" ht="32.25" thickBot="1">
      <c r="B33" s="226" t="s">
        <v>0</v>
      </c>
      <c r="C33" s="227" t="s">
        <v>10</v>
      </c>
      <c r="D33" s="228" t="s">
        <v>7</v>
      </c>
      <c r="E33" s="229" t="s">
        <v>1</v>
      </c>
      <c r="F33" s="229" t="s">
        <v>9</v>
      </c>
      <c r="G33" s="229" t="s">
        <v>8</v>
      </c>
      <c r="H33" s="229" t="s">
        <v>11</v>
      </c>
      <c r="I33" s="230" t="s">
        <v>2</v>
      </c>
      <c r="J33" s="321" t="s">
        <v>3</v>
      </c>
      <c r="K33" s="231" t="s">
        <v>23</v>
      </c>
      <c r="L33" s="232" t="s">
        <v>25</v>
      </c>
      <c r="M33" s="233" t="s">
        <v>24</v>
      </c>
      <c r="N33" s="311" t="s">
        <v>26</v>
      </c>
      <c r="O33" s="220"/>
    </row>
    <row r="34" spans="1:15" s="222" customFormat="1" ht="15.75">
      <c r="A34" s="222">
        <v>9</v>
      </c>
      <c r="B34" s="237">
        <v>50</v>
      </c>
      <c r="C34" s="238" t="s">
        <v>17</v>
      </c>
      <c r="D34" s="239" t="s">
        <v>46</v>
      </c>
      <c r="E34" s="238" t="s">
        <v>36</v>
      </c>
      <c r="F34" s="293"/>
      <c r="G34" s="293"/>
      <c r="H34" s="241" t="s">
        <v>4</v>
      </c>
      <c r="I34" s="242">
        <v>91.47</v>
      </c>
      <c r="J34" s="331"/>
      <c r="K34" s="243"/>
      <c r="L34" s="244"/>
      <c r="M34" s="244"/>
      <c r="N34" s="313"/>
      <c r="O34" s="220"/>
    </row>
    <row r="35" spans="2:15" s="222" customFormat="1" ht="15.75">
      <c r="B35" s="245"/>
      <c r="C35" s="246"/>
      <c r="D35" s="239"/>
      <c r="E35" s="246"/>
      <c r="F35" s="293"/>
      <c r="G35" s="293"/>
      <c r="H35" s="247" t="s">
        <v>5</v>
      </c>
      <c r="I35" s="248">
        <v>25.59</v>
      </c>
      <c r="J35" s="323"/>
      <c r="K35" s="249"/>
      <c r="L35" s="250">
        <f>J35*K35</f>
        <v>0</v>
      </c>
      <c r="M35" s="250">
        <f aca="true" t="shared" si="3" ref="M35:M42">L35*20%</f>
        <v>0</v>
      </c>
      <c r="N35" s="314">
        <f aca="true" t="shared" si="4" ref="N35:N42">L35+M35</f>
        <v>0</v>
      </c>
      <c r="O35" s="220"/>
    </row>
    <row r="36" spans="2:15" s="222" customFormat="1" ht="16.5" thickBot="1">
      <c r="B36" s="251"/>
      <c r="C36" s="252"/>
      <c r="D36" s="253"/>
      <c r="E36" s="252"/>
      <c r="F36" s="294">
        <v>2</v>
      </c>
      <c r="G36" s="294">
        <v>2</v>
      </c>
      <c r="H36" s="255" t="s">
        <v>6</v>
      </c>
      <c r="I36" s="256">
        <v>9.81</v>
      </c>
      <c r="J36" s="324">
        <f>SUM(I34,I35,I36)</f>
        <v>126.87</v>
      </c>
      <c r="K36" s="257">
        <v>1300</v>
      </c>
      <c r="L36" s="258">
        <f>J36*K36</f>
        <v>164931</v>
      </c>
      <c r="M36" s="258">
        <f t="shared" si="3"/>
        <v>32986.200000000004</v>
      </c>
      <c r="N36" s="309">
        <f t="shared" si="4"/>
        <v>197917.2</v>
      </c>
      <c r="O36" s="220"/>
    </row>
    <row r="37" spans="1:15" s="222" customFormat="1" ht="15.75">
      <c r="A37" s="222">
        <v>10</v>
      </c>
      <c r="B37" s="259">
        <v>53</v>
      </c>
      <c r="C37" s="260" t="s">
        <v>16</v>
      </c>
      <c r="D37" s="261" t="s">
        <v>45</v>
      </c>
      <c r="E37" s="260" t="s">
        <v>36</v>
      </c>
      <c r="F37" s="262"/>
      <c r="G37" s="262"/>
      <c r="H37" s="263" t="s">
        <v>4</v>
      </c>
      <c r="I37" s="264">
        <v>97.15</v>
      </c>
      <c r="J37" s="325"/>
      <c r="K37" s="265"/>
      <c r="L37" s="266"/>
      <c r="M37" s="266"/>
      <c r="N37" s="315">
        <f t="shared" si="4"/>
        <v>0</v>
      </c>
      <c r="O37" s="220"/>
    </row>
    <row r="38" spans="2:15" s="222" customFormat="1" ht="15.75">
      <c r="B38" s="267"/>
      <c r="C38" s="269"/>
      <c r="D38" s="268"/>
      <c r="E38" s="269" t="s">
        <v>37</v>
      </c>
      <c r="F38" s="295"/>
      <c r="G38" s="295"/>
      <c r="H38" s="270" t="s">
        <v>5</v>
      </c>
      <c r="I38" s="271">
        <v>37.03</v>
      </c>
      <c r="J38" s="326"/>
      <c r="K38" s="272"/>
      <c r="L38" s="273">
        <f>J38*K38</f>
        <v>0</v>
      </c>
      <c r="M38" s="273">
        <f t="shared" si="3"/>
        <v>0</v>
      </c>
      <c r="N38" s="316">
        <f t="shared" si="4"/>
        <v>0</v>
      </c>
      <c r="O38" s="220"/>
    </row>
    <row r="39" spans="2:15" s="222" customFormat="1" ht="16.5" thickBot="1">
      <c r="B39" s="274"/>
      <c r="C39" s="275"/>
      <c r="D39" s="276"/>
      <c r="E39" s="275"/>
      <c r="F39" s="277">
        <v>2</v>
      </c>
      <c r="G39" s="277">
        <v>2</v>
      </c>
      <c r="H39" s="278" t="s">
        <v>6</v>
      </c>
      <c r="I39" s="279">
        <v>9.81</v>
      </c>
      <c r="J39" s="327">
        <f>SUM(I37,I38,I39)</f>
        <v>143.99</v>
      </c>
      <c r="K39" s="280">
        <v>1350</v>
      </c>
      <c r="L39" s="281">
        <f>J39*K39</f>
        <v>194386.5</v>
      </c>
      <c r="M39" s="281">
        <f t="shared" si="3"/>
        <v>38877.3</v>
      </c>
      <c r="N39" s="437">
        <f t="shared" si="4"/>
        <v>233263.8</v>
      </c>
      <c r="O39" s="436" t="s">
        <v>98</v>
      </c>
    </row>
    <row r="40" spans="1:15" s="222" customFormat="1" ht="15.75">
      <c r="A40" s="222">
        <v>11</v>
      </c>
      <c r="B40" s="237">
        <v>60</v>
      </c>
      <c r="C40" s="238" t="s">
        <v>17</v>
      </c>
      <c r="D40" s="239" t="s">
        <v>47</v>
      </c>
      <c r="E40" s="238" t="s">
        <v>36</v>
      </c>
      <c r="F40" s="240"/>
      <c r="G40" s="240"/>
      <c r="H40" s="241" t="s">
        <v>4</v>
      </c>
      <c r="I40" s="242">
        <v>97.15</v>
      </c>
      <c r="J40" s="322"/>
      <c r="K40" s="243"/>
      <c r="L40" s="244">
        <f>J40*K40</f>
        <v>0</v>
      </c>
      <c r="M40" s="244">
        <f t="shared" si="3"/>
        <v>0</v>
      </c>
      <c r="N40" s="313">
        <f t="shared" si="4"/>
        <v>0</v>
      </c>
      <c r="O40" s="220"/>
    </row>
    <row r="41" spans="2:15" s="222" customFormat="1" ht="15.75">
      <c r="B41" s="245"/>
      <c r="C41" s="246"/>
      <c r="D41" s="239"/>
      <c r="E41" s="246" t="s">
        <v>68</v>
      </c>
      <c r="F41" s="240"/>
      <c r="G41" s="240"/>
      <c r="H41" s="247" t="s">
        <v>5</v>
      </c>
      <c r="I41" s="248">
        <v>28.6</v>
      </c>
      <c r="J41" s="323"/>
      <c r="K41" s="249"/>
      <c r="L41" s="250">
        <f>J41*K41</f>
        <v>0</v>
      </c>
      <c r="M41" s="250">
        <f t="shared" si="3"/>
        <v>0</v>
      </c>
      <c r="N41" s="314">
        <f t="shared" si="4"/>
        <v>0</v>
      </c>
      <c r="O41" s="220"/>
    </row>
    <row r="42" spans="2:15" s="222" customFormat="1" ht="16.5" thickBot="1">
      <c r="B42" s="251"/>
      <c r="C42" s="252"/>
      <c r="D42" s="253"/>
      <c r="E42" s="252"/>
      <c r="F42" s="254">
        <v>2</v>
      </c>
      <c r="G42" s="254">
        <v>2</v>
      </c>
      <c r="H42" s="255" t="s">
        <v>6</v>
      </c>
      <c r="I42" s="256">
        <v>9.81</v>
      </c>
      <c r="J42" s="324">
        <f>SUM(I40,I41,I42)</f>
        <v>135.56</v>
      </c>
      <c r="K42" s="257">
        <v>1350</v>
      </c>
      <c r="L42" s="258">
        <f>J42*K42</f>
        <v>183006</v>
      </c>
      <c r="M42" s="258">
        <f t="shared" si="3"/>
        <v>36601.200000000004</v>
      </c>
      <c r="N42" s="309">
        <f t="shared" si="4"/>
        <v>219607.2</v>
      </c>
      <c r="O42" s="220"/>
    </row>
    <row r="43" spans="10:14" ht="12.75">
      <c r="J43" s="319"/>
      <c r="N43" s="319"/>
    </row>
    <row r="44" spans="10:14" ht="12.75">
      <c r="J44" s="319"/>
      <c r="N44" s="319"/>
    </row>
    <row r="45" spans="1:15" s="300" customFormat="1" ht="21.75" thickBot="1">
      <c r="A45" s="304"/>
      <c r="B45" s="301"/>
      <c r="C45" s="439" t="s">
        <v>69</v>
      </c>
      <c r="D45" s="439"/>
      <c r="E45" s="439"/>
      <c r="F45" s="439"/>
      <c r="G45" s="439"/>
      <c r="H45" s="439"/>
      <c r="I45" s="439"/>
      <c r="J45" s="439"/>
      <c r="K45" s="306"/>
      <c r="L45" s="307"/>
      <c r="M45" s="307"/>
      <c r="N45" s="318"/>
      <c r="O45" s="308"/>
    </row>
    <row r="46" spans="2:15" s="222" customFormat="1" ht="32.25" thickBot="1">
      <c r="B46" s="226" t="s">
        <v>0</v>
      </c>
      <c r="C46" s="227" t="s">
        <v>10</v>
      </c>
      <c r="D46" s="228" t="s">
        <v>7</v>
      </c>
      <c r="E46" s="229" t="s">
        <v>1</v>
      </c>
      <c r="F46" s="229" t="s">
        <v>9</v>
      </c>
      <c r="G46" s="229" t="s">
        <v>8</v>
      </c>
      <c r="H46" s="229" t="s">
        <v>11</v>
      </c>
      <c r="I46" s="230" t="s">
        <v>2</v>
      </c>
      <c r="J46" s="321" t="s">
        <v>3</v>
      </c>
      <c r="K46" s="231" t="s">
        <v>23</v>
      </c>
      <c r="L46" s="232" t="s">
        <v>25</v>
      </c>
      <c r="M46" s="233" t="s">
        <v>24</v>
      </c>
      <c r="N46" s="311" t="s">
        <v>26</v>
      </c>
      <c r="O46" s="220"/>
    </row>
    <row r="47" spans="1:15" s="222" customFormat="1" ht="15.75">
      <c r="A47" s="222">
        <v>12</v>
      </c>
      <c r="B47" s="237">
        <v>67</v>
      </c>
      <c r="C47" s="238" t="s">
        <v>17</v>
      </c>
      <c r="D47" s="239" t="s">
        <v>46</v>
      </c>
      <c r="E47" s="238" t="s">
        <v>36</v>
      </c>
      <c r="F47" s="293"/>
      <c r="G47" s="293"/>
      <c r="H47" s="241" t="s">
        <v>4</v>
      </c>
      <c r="I47" s="242">
        <v>91.47</v>
      </c>
      <c r="J47" s="331"/>
      <c r="K47" s="243"/>
      <c r="L47" s="244"/>
      <c r="M47" s="244"/>
      <c r="N47" s="313"/>
      <c r="O47" s="220"/>
    </row>
    <row r="48" spans="2:15" s="222" customFormat="1" ht="15.75">
      <c r="B48" s="245"/>
      <c r="C48" s="246"/>
      <c r="D48" s="239"/>
      <c r="E48" s="246"/>
      <c r="F48" s="293"/>
      <c r="G48" s="293"/>
      <c r="H48" s="247" t="s">
        <v>5</v>
      </c>
      <c r="I48" s="248">
        <v>25.59</v>
      </c>
      <c r="J48" s="323"/>
      <c r="K48" s="249"/>
      <c r="L48" s="250">
        <f>J48*K48</f>
        <v>0</v>
      </c>
      <c r="M48" s="250">
        <f aca="true" t="shared" si="5" ref="M48:M55">L48*20%</f>
        <v>0</v>
      </c>
      <c r="N48" s="314">
        <f aca="true" t="shared" si="6" ref="N48:N55">L48+M48</f>
        <v>0</v>
      </c>
      <c r="O48" s="220"/>
    </row>
    <row r="49" spans="2:15" s="222" customFormat="1" ht="16.5" thickBot="1">
      <c r="B49" s="251"/>
      <c r="C49" s="252"/>
      <c r="D49" s="253"/>
      <c r="E49" s="252"/>
      <c r="F49" s="294">
        <v>2</v>
      </c>
      <c r="G49" s="294">
        <v>2</v>
      </c>
      <c r="H49" s="255" t="s">
        <v>6</v>
      </c>
      <c r="I49" s="256">
        <v>9.81</v>
      </c>
      <c r="J49" s="324">
        <f>SUM(I47,I48,I49)</f>
        <v>126.87</v>
      </c>
      <c r="K49" s="257">
        <v>1300</v>
      </c>
      <c r="L49" s="258">
        <f>J49*K49</f>
        <v>164931</v>
      </c>
      <c r="M49" s="258">
        <f t="shared" si="5"/>
        <v>32986.200000000004</v>
      </c>
      <c r="N49" s="309">
        <f t="shared" si="6"/>
        <v>197917.2</v>
      </c>
      <c r="O49" s="220"/>
    </row>
    <row r="50" spans="1:15" s="222" customFormat="1" ht="15.75">
      <c r="A50" s="222">
        <v>13</v>
      </c>
      <c r="B50" s="259">
        <v>68</v>
      </c>
      <c r="C50" s="260" t="s">
        <v>16</v>
      </c>
      <c r="D50" s="261" t="s">
        <v>45</v>
      </c>
      <c r="E50" s="260" t="s">
        <v>36</v>
      </c>
      <c r="F50" s="262"/>
      <c r="G50" s="262"/>
      <c r="H50" s="263" t="s">
        <v>4</v>
      </c>
      <c r="I50" s="264">
        <v>97.15</v>
      </c>
      <c r="J50" s="325"/>
      <c r="K50" s="265"/>
      <c r="L50" s="266"/>
      <c r="M50" s="266"/>
      <c r="N50" s="315">
        <f t="shared" si="6"/>
        <v>0</v>
      </c>
      <c r="O50" s="220"/>
    </row>
    <row r="51" spans="2:15" s="222" customFormat="1" ht="15.75">
      <c r="B51" s="267"/>
      <c r="C51" s="269"/>
      <c r="D51" s="268"/>
      <c r="E51" s="269" t="s">
        <v>37</v>
      </c>
      <c r="F51" s="295"/>
      <c r="G51" s="295"/>
      <c r="H51" s="270" t="s">
        <v>5</v>
      </c>
      <c r="I51" s="271">
        <v>31.04</v>
      </c>
      <c r="J51" s="326"/>
      <c r="K51" s="272"/>
      <c r="L51" s="273">
        <f>J51*K51</f>
        <v>0</v>
      </c>
      <c r="M51" s="273">
        <f t="shared" si="5"/>
        <v>0</v>
      </c>
      <c r="N51" s="316">
        <f t="shared" si="6"/>
        <v>0</v>
      </c>
      <c r="O51" s="220"/>
    </row>
    <row r="52" spans="2:15" s="222" customFormat="1" ht="16.5" thickBot="1">
      <c r="B52" s="274"/>
      <c r="C52" s="275"/>
      <c r="D52" s="276"/>
      <c r="E52" s="275"/>
      <c r="F52" s="277">
        <v>2</v>
      </c>
      <c r="G52" s="277">
        <v>2</v>
      </c>
      <c r="H52" s="278" t="s">
        <v>6</v>
      </c>
      <c r="I52" s="279">
        <v>9.81</v>
      </c>
      <c r="J52" s="327">
        <f>SUM(I50,I51,I52)</f>
        <v>138</v>
      </c>
      <c r="K52" s="280">
        <v>1300</v>
      </c>
      <c r="L52" s="281">
        <f>J52*K52</f>
        <v>179400</v>
      </c>
      <c r="M52" s="281">
        <f t="shared" si="5"/>
        <v>35880</v>
      </c>
      <c r="N52" s="317">
        <f t="shared" si="6"/>
        <v>215280</v>
      </c>
      <c r="O52" s="220"/>
    </row>
    <row r="53" spans="1:15" s="222" customFormat="1" ht="15.75">
      <c r="A53" s="222">
        <v>14</v>
      </c>
      <c r="B53" s="237">
        <v>72</v>
      </c>
      <c r="C53" s="238" t="s">
        <v>17</v>
      </c>
      <c r="D53" s="239" t="s">
        <v>47</v>
      </c>
      <c r="E53" s="238" t="s">
        <v>36</v>
      </c>
      <c r="F53" s="240"/>
      <c r="G53" s="240"/>
      <c r="H53" s="241" t="s">
        <v>4</v>
      </c>
      <c r="I53" s="242">
        <v>97.15</v>
      </c>
      <c r="J53" s="322"/>
      <c r="K53" s="243"/>
      <c r="L53" s="244">
        <f>J53*K53</f>
        <v>0</v>
      </c>
      <c r="M53" s="244">
        <f t="shared" si="5"/>
        <v>0</v>
      </c>
      <c r="N53" s="313">
        <f t="shared" si="6"/>
        <v>0</v>
      </c>
      <c r="O53" s="220"/>
    </row>
    <row r="54" spans="2:15" s="222" customFormat="1" ht="15.75">
      <c r="B54" s="245"/>
      <c r="C54" s="246"/>
      <c r="D54" s="239"/>
      <c r="E54" s="246" t="s">
        <v>37</v>
      </c>
      <c r="F54" s="240"/>
      <c r="G54" s="240"/>
      <c r="H54" s="247" t="s">
        <v>5</v>
      </c>
      <c r="I54" s="248">
        <v>37.03</v>
      </c>
      <c r="J54" s="323"/>
      <c r="K54" s="249"/>
      <c r="L54" s="250">
        <f>J54*K54</f>
        <v>0</v>
      </c>
      <c r="M54" s="250">
        <f t="shared" si="5"/>
        <v>0</v>
      </c>
      <c r="N54" s="314">
        <f t="shared" si="6"/>
        <v>0</v>
      </c>
      <c r="O54" s="220"/>
    </row>
    <row r="55" spans="2:15" s="222" customFormat="1" ht="16.5" thickBot="1">
      <c r="B55" s="251"/>
      <c r="C55" s="252"/>
      <c r="D55" s="253"/>
      <c r="E55" s="252"/>
      <c r="F55" s="254">
        <v>2</v>
      </c>
      <c r="G55" s="254">
        <v>2</v>
      </c>
      <c r="H55" s="255" t="s">
        <v>6</v>
      </c>
      <c r="I55" s="256">
        <v>9.81</v>
      </c>
      <c r="J55" s="324">
        <f>SUM(I53,I54,I55)</f>
        <v>143.99</v>
      </c>
      <c r="K55" s="257">
        <v>1350</v>
      </c>
      <c r="L55" s="258">
        <f>J55*K55</f>
        <v>194386.5</v>
      </c>
      <c r="M55" s="258">
        <f t="shared" si="5"/>
        <v>38877.3</v>
      </c>
      <c r="N55" s="309">
        <f t="shared" si="6"/>
        <v>233263.8</v>
      </c>
      <c r="O55" s="220"/>
    </row>
    <row r="58" spans="1:15" s="300" customFormat="1" ht="21.75" thickBot="1">
      <c r="A58" s="304"/>
      <c r="B58" s="301"/>
      <c r="C58" s="439" t="s">
        <v>70</v>
      </c>
      <c r="D58" s="439"/>
      <c r="E58" s="439"/>
      <c r="F58" s="439"/>
      <c r="G58" s="439"/>
      <c r="H58" s="439"/>
      <c r="I58" s="439"/>
      <c r="J58" s="439"/>
      <c r="K58" s="306"/>
      <c r="L58" s="307"/>
      <c r="M58" s="307"/>
      <c r="N58" s="318"/>
      <c r="O58" s="308"/>
    </row>
    <row r="59" spans="2:15" s="222" customFormat="1" ht="32.25" thickBot="1">
      <c r="B59" s="226" t="s">
        <v>0</v>
      </c>
      <c r="C59" s="227" t="s">
        <v>10</v>
      </c>
      <c r="D59" s="228" t="s">
        <v>7</v>
      </c>
      <c r="E59" s="229" t="s">
        <v>1</v>
      </c>
      <c r="F59" s="229" t="s">
        <v>9</v>
      </c>
      <c r="G59" s="229" t="s">
        <v>8</v>
      </c>
      <c r="H59" s="229" t="s">
        <v>11</v>
      </c>
      <c r="I59" s="230" t="s">
        <v>2</v>
      </c>
      <c r="J59" s="321" t="s">
        <v>3</v>
      </c>
      <c r="K59" s="231" t="s">
        <v>23</v>
      </c>
      <c r="L59" s="232" t="s">
        <v>25</v>
      </c>
      <c r="M59" s="233" t="s">
        <v>24</v>
      </c>
      <c r="N59" s="311" t="s">
        <v>26</v>
      </c>
      <c r="O59" s="220"/>
    </row>
    <row r="60" spans="1:15" s="222" customFormat="1" ht="15.75">
      <c r="A60" s="222">
        <v>15</v>
      </c>
      <c r="B60" s="237">
        <v>81</v>
      </c>
      <c r="C60" s="238" t="s">
        <v>17</v>
      </c>
      <c r="D60" s="239" t="s">
        <v>46</v>
      </c>
      <c r="E60" s="238" t="s">
        <v>72</v>
      </c>
      <c r="F60" s="293"/>
      <c r="G60" s="293"/>
      <c r="H60" s="241" t="s">
        <v>4</v>
      </c>
      <c r="I60" s="242">
        <v>182.08</v>
      </c>
      <c r="J60" s="331"/>
      <c r="K60" s="243"/>
      <c r="L60" s="244"/>
      <c r="M60" s="244"/>
      <c r="N60" s="313"/>
      <c r="O60" s="220"/>
    </row>
    <row r="61" spans="2:15" s="222" customFormat="1" ht="15.75">
      <c r="B61" s="245"/>
      <c r="C61" s="246"/>
      <c r="D61" s="239"/>
      <c r="E61" s="246" t="s">
        <v>71</v>
      </c>
      <c r="F61" s="293"/>
      <c r="G61" s="293"/>
      <c r="H61" s="247" t="s">
        <v>5</v>
      </c>
      <c r="I61" s="248">
        <v>68.11</v>
      </c>
      <c r="J61" s="323"/>
      <c r="K61" s="249"/>
      <c r="L61" s="250">
        <f>J61*K61</f>
        <v>0</v>
      </c>
      <c r="M61" s="250">
        <f>L61*20%</f>
        <v>0</v>
      </c>
      <c r="N61" s="314">
        <f>L61+M61</f>
        <v>0</v>
      </c>
      <c r="O61" s="220"/>
    </row>
    <row r="62" spans="2:15" s="222" customFormat="1" ht="16.5" thickBot="1">
      <c r="B62" s="251"/>
      <c r="C62" s="252"/>
      <c r="D62" s="253"/>
      <c r="E62" s="252"/>
      <c r="F62" s="294">
        <v>3</v>
      </c>
      <c r="G62" s="294">
        <v>3</v>
      </c>
      <c r="H62" s="255" t="s">
        <v>6</v>
      </c>
      <c r="I62" s="256">
        <v>14.07</v>
      </c>
      <c r="J62" s="324">
        <f>SUM(I60,I61,I62)</f>
        <v>264.26</v>
      </c>
      <c r="K62" s="257">
        <v>1770</v>
      </c>
      <c r="L62" s="258">
        <f>J62*K62</f>
        <v>467740.2</v>
      </c>
      <c r="M62" s="258">
        <f>L62*20%</f>
        <v>93548.04000000001</v>
      </c>
      <c r="N62" s="309">
        <f>L62+M62</f>
        <v>561288.24</v>
      </c>
      <c r="O62" s="220"/>
    </row>
    <row r="63" spans="1:15" s="222" customFormat="1" ht="15.75">
      <c r="A63" s="222">
        <v>16</v>
      </c>
      <c r="B63" s="259">
        <v>82</v>
      </c>
      <c r="C63" s="260" t="s">
        <v>16</v>
      </c>
      <c r="D63" s="261" t="s">
        <v>46</v>
      </c>
      <c r="E63" s="260" t="s">
        <v>36</v>
      </c>
      <c r="F63" s="262"/>
      <c r="G63" s="262"/>
      <c r="H63" s="263" t="s">
        <v>4</v>
      </c>
      <c r="I63" s="264">
        <v>91.25</v>
      </c>
      <c r="J63" s="325"/>
      <c r="K63" s="265"/>
      <c r="L63" s="266"/>
      <c r="M63" s="266"/>
      <c r="N63" s="315">
        <f>L63+M63</f>
        <v>0</v>
      </c>
      <c r="O63" s="220"/>
    </row>
    <row r="64" spans="2:15" s="222" customFormat="1" ht="15.75">
      <c r="B64" s="267"/>
      <c r="C64" s="269"/>
      <c r="D64" s="268"/>
      <c r="E64" s="269"/>
      <c r="F64" s="295"/>
      <c r="G64" s="295"/>
      <c r="H64" s="270" t="s">
        <v>5</v>
      </c>
      <c r="I64" s="271">
        <v>26.03</v>
      </c>
      <c r="J64" s="326"/>
      <c r="K64" s="272"/>
      <c r="L64" s="273">
        <f>J64*K64</f>
        <v>0</v>
      </c>
      <c r="M64" s="273">
        <f>L64*20%</f>
        <v>0</v>
      </c>
      <c r="N64" s="316">
        <f>L64+M64</f>
        <v>0</v>
      </c>
      <c r="O64" s="220"/>
    </row>
    <row r="65" spans="2:15" s="222" customFormat="1" ht="16.5" thickBot="1">
      <c r="B65" s="274"/>
      <c r="C65" s="275"/>
      <c r="D65" s="276"/>
      <c r="E65" s="275"/>
      <c r="F65" s="277">
        <v>2</v>
      </c>
      <c r="G65" s="277">
        <v>2</v>
      </c>
      <c r="H65" s="278" t="s">
        <v>6</v>
      </c>
      <c r="I65" s="279">
        <v>9.81</v>
      </c>
      <c r="J65" s="327">
        <f>SUM(I63,I64,I65)</f>
        <v>127.09</v>
      </c>
      <c r="K65" s="280">
        <v>1770</v>
      </c>
      <c r="L65" s="281">
        <f>J65*K65</f>
        <v>224949.30000000002</v>
      </c>
      <c r="M65" s="281">
        <f>L65*20%</f>
        <v>44989.86000000001</v>
      </c>
      <c r="N65" s="317">
        <f>L65+M65</f>
        <v>269939.16000000003</v>
      </c>
      <c r="O65" s="220"/>
    </row>
    <row r="68" spans="1:15" s="300" customFormat="1" ht="21.75" thickBot="1">
      <c r="A68" s="304"/>
      <c r="B68" s="301"/>
      <c r="C68" s="439" t="s">
        <v>73</v>
      </c>
      <c r="D68" s="439"/>
      <c r="E68" s="439"/>
      <c r="F68" s="439"/>
      <c r="G68" s="439"/>
      <c r="H68" s="439"/>
      <c r="I68" s="439"/>
      <c r="J68" s="439"/>
      <c r="K68" s="306"/>
      <c r="L68" s="307"/>
      <c r="M68" s="307"/>
      <c r="N68" s="318"/>
      <c r="O68" s="308"/>
    </row>
    <row r="69" spans="2:15" s="222" customFormat="1" ht="32.25" thickBot="1">
      <c r="B69" s="226" t="s">
        <v>0</v>
      </c>
      <c r="C69" s="227" t="s">
        <v>10</v>
      </c>
      <c r="D69" s="228" t="s">
        <v>7</v>
      </c>
      <c r="E69" s="229" t="s">
        <v>1</v>
      </c>
      <c r="F69" s="229" t="s">
        <v>9</v>
      </c>
      <c r="G69" s="229" t="s">
        <v>8</v>
      </c>
      <c r="H69" s="229" t="s">
        <v>11</v>
      </c>
      <c r="I69" s="230" t="s">
        <v>2</v>
      </c>
      <c r="J69" s="321" t="s">
        <v>3</v>
      </c>
      <c r="K69" s="231" t="s">
        <v>23</v>
      </c>
      <c r="L69" s="232" t="s">
        <v>25</v>
      </c>
      <c r="M69" s="233" t="s">
        <v>24</v>
      </c>
      <c r="N69" s="311" t="s">
        <v>26</v>
      </c>
      <c r="O69" s="220"/>
    </row>
    <row r="70" spans="1:15" s="222" customFormat="1" ht="15.75">
      <c r="A70" s="222">
        <v>17</v>
      </c>
      <c r="B70" s="237">
        <v>93</v>
      </c>
      <c r="C70" s="238" t="s">
        <v>17</v>
      </c>
      <c r="D70" s="239" t="s">
        <v>46</v>
      </c>
      <c r="E70" s="238" t="s">
        <v>72</v>
      </c>
      <c r="F70" s="293"/>
      <c r="G70" s="293"/>
      <c r="H70" s="241" t="s">
        <v>4</v>
      </c>
      <c r="I70" s="242">
        <v>182.08</v>
      </c>
      <c r="J70" s="331"/>
      <c r="K70" s="243"/>
      <c r="L70" s="244"/>
      <c r="M70" s="244"/>
      <c r="N70" s="313"/>
      <c r="O70" s="220"/>
    </row>
    <row r="71" spans="2:15" s="222" customFormat="1" ht="15.75">
      <c r="B71" s="245"/>
      <c r="C71" s="246"/>
      <c r="D71" s="239"/>
      <c r="E71" s="246" t="s">
        <v>71</v>
      </c>
      <c r="F71" s="293"/>
      <c r="G71" s="293"/>
      <c r="H71" s="247" t="s">
        <v>5</v>
      </c>
      <c r="I71" s="248">
        <v>68.11</v>
      </c>
      <c r="J71" s="323"/>
      <c r="K71" s="249"/>
      <c r="L71" s="250">
        <f>J71*K71</f>
        <v>0</v>
      </c>
      <c r="M71" s="250">
        <f>L71*20%</f>
        <v>0</v>
      </c>
      <c r="N71" s="314">
        <f>L71+M71</f>
        <v>0</v>
      </c>
      <c r="O71" s="220"/>
    </row>
    <row r="72" spans="2:15" s="222" customFormat="1" ht="16.5" thickBot="1">
      <c r="B72" s="251"/>
      <c r="C72" s="252"/>
      <c r="D72" s="253"/>
      <c r="E72" s="252"/>
      <c r="F72" s="294">
        <v>3</v>
      </c>
      <c r="G72" s="294">
        <v>3</v>
      </c>
      <c r="H72" s="255" t="s">
        <v>6</v>
      </c>
      <c r="I72" s="256">
        <v>14.07</v>
      </c>
      <c r="J72" s="324">
        <f>SUM(I70,I71,I72)</f>
        <v>264.26</v>
      </c>
      <c r="K72" s="257">
        <v>1770</v>
      </c>
      <c r="L72" s="258">
        <f>J72*K72</f>
        <v>467740.2</v>
      </c>
      <c r="M72" s="258">
        <f>L72*20%</f>
        <v>93548.04000000001</v>
      </c>
      <c r="N72" s="309">
        <f>L72+M72</f>
        <v>561288.24</v>
      </c>
      <c r="O72" s="220"/>
    </row>
    <row r="73" spans="1:15" s="222" customFormat="1" ht="15.75">
      <c r="A73" s="222">
        <v>18</v>
      </c>
      <c r="B73" s="259">
        <v>99</v>
      </c>
      <c r="C73" s="260" t="s">
        <v>16</v>
      </c>
      <c r="D73" s="261" t="s">
        <v>45</v>
      </c>
      <c r="E73" s="260" t="s">
        <v>36</v>
      </c>
      <c r="F73" s="262"/>
      <c r="G73" s="262"/>
      <c r="H73" s="263" t="s">
        <v>4</v>
      </c>
      <c r="I73" s="264">
        <v>91.35</v>
      </c>
      <c r="J73" s="325"/>
      <c r="K73" s="265"/>
      <c r="L73" s="266"/>
      <c r="M73" s="266"/>
      <c r="N73" s="315">
        <f>L73+M73</f>
        <v>0</v>
      </c>
      <c r="O73" s="220"/>
    </row>
    <row r="74" spans="2:15" s="222" customFormat="1" ht="15.75">
      <c r="B74" s="267"/>
      <c r="C74" s="269"/>
      <c r="D74" s="268"/>
      <c r="E74" s="269"/>
      <c r="F74" s="295"/>
      <c r="G74" s="295"/>
      <c r="H74" s="270" t="s">
        <v>5</v>
      </c>
      <c r="I74" s="271">
        <v>29.44</v>
      </c>
      <c r="J74" s="326"/>
      <c r="K74" s="272"/>
      <c r="L74" s="273">
        <f>J74*K74</f>
        <v>0</v>
      </c>
      <c r="M74" s="273">
        <f>L74*20%</f>
        <v>0</v>
      </c>
      <c r="N74" s="316">
        <f>L74+M74</f>
        <v>0</v>
      </c>
      <c r="O74" s="220"/>
    </row>
    <row r="75" spans="2:15" s="222" customFormat="1" ht="16.5" thickBot="1">
      <c r="B75" s="274"/>
      <c r="C75" s="275"/>
      <c r="D75" s="276"/>
      <c r="E75" s="275"/>
      <c r="F75" s="277">
        <v>2</v>
      </c>
      <c r="G75" s="277">
        <v>2</v>
      </c>
      <c r="H75" s="278" t="s">
        <v>6</v>
      </c>
      <c r="I75" s="279">
        <v>9.81</v>
      </c>
      <c r="J75" s="327">
        <f>SUM(I73,I74,I75)</f>
        <v>130.6</v>
      </c>
      <c r="K75" s="280">
        <v>1770</v>
      </c>
      <c r="L75" s="281">
        <f>J75*K75</f>
        <v>231162</v>
      </c>
      <c r="M75" s="281">
        <f>L75*20%</f>
        <v>46232.4</v>
      </c>
      <c r="N75" s="317">
        <f>L75+M75</f>
        <v>277394.4</v>
      </c>
      <c r="O75" s="220"/>
    </row>
    <row r="76" spans="1:15" s="222" customFormat="1" ht="15.75">
      <c r="A76" s="300"/>
      <c r="B76" s="301"/>
      <c r="C76" s="301"/>
      <c r="D76" s="301"/>
      <c r="E76" s="301"/>
      <c r="F76" s="303"/>
      <c r="G76" s="303"/>
      <c r="H76" s="304"/>
      <c r="I76" s="305"/>
      <c r="J76" s="431"/>
      <c r="K76" s="432"/>
      <c r="L76" s="433"/>
      <c r="M76" s="433"/>
      <c r="N76" s="434"/>
      <c r="O76" s="308"/>
    </row>
    <row r="77" spans="1:15" s="222" customFormat="1" ht="15.75">
      <c r="A77" s="300"/>
      <c r="B77" s="301"/>
      <c r="C77" s="301"/>
      <c r="D77" s="301"/>
      <c r="E77" s="301"/>
      <c r="F77" s="303"/>
      <c r="G77" s="303"/>
      <c r="H77" s="304"/>
      <c r="I77" s="305"/>
      <c r="J77" s="431"/>
      <c r="K77" s="432"/>
      <c r="L77" s="433"/>
      <c r="M77" s="433"/>
      <c r="N77" s="434"/>
      <c r="O77" s="308"/>
    </row>
    <row r="78" spans="1:15" s="222" customFormat="1" ht="15.75">
      <c r="A78" s="300"/>
      <c r="B78" s="301"/>
      <c r="C78" s="301"/>
      <c r="D78" s="301"/>
      <c r="E78" s="301"/>
      <c r="F78" s="303"/>
      <c r="G78" s="303"/>
      <c r="H78" s="304"/>
      <c r="I78" s="305"/>
      <c r="J78" s="431"/>
      <c r="K78" s="432"/>
      <c r="L78" s="433"/>
      <c r="M78" s="433"/>
      <c r="N78" s="434"/>
      <c r="O78" s="308"/>
    </row>
    <row r="79" spans="1:15" s="222" customFormat="1" ht="25.5">
      <c r="A79" s="300"/>
      <c r="B79" s="419" t="s">
        <v>97</v>
      </c>
      <c r="C79" s="420"/>
      <c r="D79" s="420"/>
      <c r="E79" s="421"/>
      <c r="F79" s="420"/>
      <c r="G79" s="299"/>
      <c r="H79" s="304"/>
      <c r="I79" s="305"/>
      <c r="J79" s="431"/>
      <c r="K79" s="432"/>
      <c r="L79" s="433"/>
      <c r="M79" s="433"/>
      <c r="N79" s="434"/>
      <c r="O79" s="308"/>
    </row>
    <row r="80" spans="1:15" s="222" customFormat="1" ht="20.25">
      <c r="A80" s="300"/>
      <c r="B80" s="422" t="s">
        <v>92</v>
      </c>
      <c r="C80" s="423"/>
      <c r="D80" s="424"/>
      <c r="E80" s="424"/>
      <c r="F80" s="425"/>
      <c r="G80" s="299"/>
      <c r="H80" s="304"/>
      <c r="I80" s="305"/>
      <c r="J80" s="431"/>
      <c r="K80" s="432"/>
      <c r="L80" s="433"/>
      <c r="M80" s="433"/>
      <c r="N80" s="434"/>
      <c r="O80" s="308"/>
    </row>
    <row r="81" spans="1:15" s="222" customFormat="1" ht="20.25">
      <c r="A81" s="300"/>
      <c r="B81" s="422" t="s">
        <v>93</v>
      </c>
      <c r="C81" s="423"/>
      <c r="D81" s="424"/>
      <c r="E81" s="424"/>
      <c r="F81" s="425"/>
      <c r="G81" s="299"/>
      <c r="H81" s="304"/>
      <c r="I81" s="305"/>
      <c r="J81" s="431"/>
      <c r="K81" s="432"/>
      <c r="L81" s="433"/>
      <c r="M81" s="433"/>
      <c r="N81" s="434"/>
      <c r="O81" s="308"/>
    </row>
    <row r="82" spans="1:15" s="222" customFormat="1" ht="20.25">
      <c r="A82" s="300"/>
      <c r="B82" s="422" t="s">
        <v>94</v>
      </c>
      <c r="C82" s="423"/>
      <c r="D82" s="424"/>
      <c r="E82" s="424"/>
      <c r="F82" s="425"/>
      <c r="G82" s="299"/>
      <c r="H82" s="304"/>
      <c r="I82" s="305"/>
      <c r="J82" s="431"/>
      <c r="K82" s="432"/>
      <c r="L82" s="433"/>
      <c r="M82" s="433"/>
      <c r="N82" s="434"/>
      <c r="O82" s="308"/>
    </row>
    <row r="83" spans="1:15" s="222" customFormat="1" ht="20.25">
      <c r="A83" s="300"/>
      <c r="B83" s="422" t="s">
        <v>95</v>
      </c>
      <c r="C83" s="423"/>
      <c r="D83" s="424"/>
      <c r="E83" s="424"/>
      <c r="F83" s="425"/>
      <c r="G83" s="299"/>
      <c r="H83" s="304"/>
      <c r="I83" s="305"/>
      <c r="J83" s="431"/>
      <c r="K83" s="432"/>
      <c r="L83" s="433"/>
      <c r="M83" s="433"/>
      <c r="N83" s="434"/>
      <c r="O83" s="308"/>
    </row>
    <row r="84" spans="1:15" s="222" customFormat="1" ht="20.25">
      <c r="A84" s="300"/>
      <c r="B84" s="422" t="s">
        <v>96</v>
      </c>
      <c r="C84" s="423"/>
      <c r="D84" s="424"/>
      <c r="E84" s="424"/>
      <c r="F84" s="425"/>
      <c r="G84" s="299"/>
      <c r="H84" s="304"/>
      <c r="I84" s="305"/>
      <c r="J84" s="431"/>
      <c r="K84" s="432"/>
      <c r="L84" s="433"/>
      <c r="M84" s="433"/>
      <c r="N84" s="434"/>
      <c r="O84" s="308"/>
    </row>
    <row r="85" spans="1:15" s="222" customFormat="1" ht="15.75">
      <c r="A85" s="300"/>
      <c r="B85" s="301"/>
      <c r="C85" s="301"/>
      <c r="D85" s="301"/>
      <c r="E85" s="301"/>
      <c r="F85" s="303"/>
      <c r="G85" s="303"/>
      <c r="H85" s="304"/>
      <c r="I85" s="305"/>
      <c r="J85" s="431"/>
      <c r="K85" s="432"/>
      <c r="L85" s="433"/>
      <c r="M85" s="433"/>
      <c r="N85" s="434"/>
      <c r="O85" s="308"/>
    </row>
    <row r="86" spans="1:15" s="222" customFormat="1" ht="15.75">
      <c r="A86" s="300"/>
      <c r="B86" s="301"/>
      <c r="C86" s="301"/>
      <c r="D86" s="301"/>
      <c r="E86" s="301"/>
      <c r="F86" s="303"/>
      <c r="G86" s="303"/>
      <c r="H86" s="304"/>
      <c r="I86" s="305"/>
      <c r="J86" s="431"/>
      <c r="K86" s="432"/>
      <c r="L86" s="433"/>
      <c r="M86" s="433"/>
      <c r="N86" s="434"/>
      <c r="O86" s="308"/>
    </row>
    <row r="87" spans="1:15" s="222" customFormat="1" ht="15.75">
      <c r="A87" s="300"/>
      <c r="B87" s="301"/>
      <c r="C87" s="301"/>
      <c r="D87" s="301"/>
      <c r="E87" s="301"/>
      <c r="F87" s="303"/>
      <c r="G87" s="303"/>
      <c r="H87" s="304"/>
      <c r="I87" s="305"/>
      <c r="J87" s="431"/>
      <c r="K87" s="432"/>
      <c r="L87" s="433"/>
      <c r="M87" s="433"/>
      <c r="N87" s="434"/>
      <c r="O87" s="308"/>
    </row>
    <row r="88" spans="1:15" s="222" customFormat="1" ht="15.75">
      <c r="A88" s="300"/>
      <c r="B88" s="301"/>
      <c r="C88" s="301"/>
      <c r="D88" s="301"/>
      <c r="E88" s="301"/>
      <c r="F88" s="303"/>
      <c r="G88" s="303"/>
      <c r="H88" s="304"/>
      <c r="I88" s="305"/>
      <c r="J88" s="431"/>
      <c r="K88" s="432"/>
      <c r="L88" s="433"/>
      <c r="M88" s="433"/>
      <c r="N88" s="434"/>
      <c r="O88" s="308"/>
    </row>
    <row r="89" spans="1:15" s="222" customFormat="1" ht="15.75">
      <c r="A89" s="300"/>
      <c r="B89" s="301"/>
      <c r="C89" s="301"/>
      <c r="D89" s="301"/>
      <c r="E89" s="301"/>
      <c r="F89" s="303"/>
      <c r="G89" s="303"/>
      <c r="H89" s="304"/>
      <c r="I89" s="305"/>
      <c r="J89" s="431"/>
      <c r="K89" s="432"/>
      <c r="L89" s="433"/>
      <c r="M89" s="433"/>
      <c r="N89" s="434"/>
      <c r="O89" s="308"/>
    </row>
    <row r="90" spans="2:15" ht="15.75">
      <c r="B90" s="296"/>
      <c r="C90" s="429"/>
      <c r="D90" s="426"/>
      <c r="E90" s="296"/>
      <c r="F90" s="296"/>
      <c r="G90" s="426"/>
      <c r="H90" s="296"/>
      <c r="I90" s="296"/>
      <c r="J90" s="427"/>
      <c r="K90" s="296"/>
      <c r="L90" s="428"/>
      <c r="M90" s="429"/>
      <c r="N90" s="430"/>
      <c r="O90" s="296"/>
    </row>
  </sheetData>
  <mergeCells count="6">
    <mergeCell ref="C58:J58"/>
    <mergeCell ref="C68:J68"/>
    <mergeCell ref="C2:J2"/>
    <mergeCell ref="C4:J4"/>
    <mergeCell ref="C32:J32"/>
    <mergeCell ref="C45:J45"/>
  </mergeCells>
  <printOptions/>
  <pageMargins left="0.75" right="0.75" top="1" bottom="1" header="0.5" footer="0.5"/>
  <pageSetup fitToHeight="1" fitToWidth="1" horizontalDpi="600" verticalDpi="600" orientation="portrait" paperSize="8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="65" zoomScaleNormal="75" zoomScaleSheetLayoutView="65" workbookViewId="0" topLeftCell="A13">
      <selection activeCell="K19" sqref="K19"/>
    </sheetView>
  </sheetViews>
  <sheetFormatPr defaultColWidth="9.140625" defaultRowHeight="12.75"/>
  <cols>
    <col min="1" max="1" width="9.140625" style="296" customWidth="1"/>
    <col min="2" max="2" width="13.7109375" style="297" customWidth="1"/>
    <col min="3" max="3" width="9.8515625" style="298" customWidth="1"/>
    <col min="4" max="4" width="16.421875" style="299" customWidth="1"/>
    <col min="5" max="5" width="30.140625" style="297" customWidth="1"/>
    <col min="6" max="6" width="12.8515625" style="297" customWidth="1"/>
    <col min="7" max="7" width="11.8515625" style="299" customWidth="1"/>
    <col min="8" max="8" width="23.00390625" style="297" customWidth="1"/>
    <col min="9" max="9" width="16.7109375" style="297" customWidth="1"/>
    <col min="10" max="10" width="16.7109375" style="332" customWidth="1"/>
    <col min="11" max="11" width="16.7109375" style="297" customWidth="1"/>
    <col min="12" max="12" width="17.8515625" style="297" customWidth="1"/>
    <col min="13" max="13" width="19.28125" style="298" customWidth="1"/>
    <col min="14" max="14" width="22.00390625" style="320" customWidth="1"/>
    <col min="15" max="15" width="10.8515625" style="297" customWidth="1"/>
    <col min="16" max="16" width="9.140625" style="297" customWidth="1"/>
    <col min="17" max="17" width="13.421875" style="297" customWidth="1"/>
    <col min="18" max="20" width="9.140625" style="297" customWidth="1"/>
    <col min="21" max="21" width="11.57421875" style="297" customWidth="1"/>
    <col min="22" max="16384" width="9.140625" style="297" customWidth="1"/>
  </cols>
  <sheetData>
    <row r="1" ht="24" customHeight="1">
      <c r="M1" s="298" t="s">
        <v>90</v>
      </c>
    </row>
    <row r="2" spans="2:15" s="222" customFormat="1" ht="41.25" customHeight="1" thickBot="1">
      <c r="B2" s="223"/>
      <c r="C2" s="439" t="s">
        <v>74</v>
      </c>
      <c r="D2" s="439"/>
      <c r="E2" s="439"/>
      <c r="F2" s="439"/>
      <c r="G2" s="439"/>
      <c r="H2" s="439"/>
      <c r="I2" s="439"/>
      <c r="J2" s="439"/>
      <c r="K2" s="224"/>
      <c r="L2" s="225"/>
      <c r="M2" s="225"/>
      <c r="N2" s="310" t="s">
        <v>75</v>
      </c>
      <c r="O2" s="220"/>
    </row>
    <row r="3" spans="2:15" s="222" customFormat="1" ht="31.5">
      <c r="B3" s="226" t="s">
        <v>0</v>
      </c>
      <c r="C3" s="227" t="s">
        <v>10</v>
      </c>
      <c r="D3" s="228" t="s">
        <v>7</v>
      </c>
      <c r="E3" s="229" t="s">
        <v>1</v>
      </c>
      <c r="F3" s="229" t="s">
        <v>9</v>
      </c>
      <c r="G3" s="229" t="s">
        <v>8</v>
      </c>
      <c r="H3" s="229" t="s">
        <v>11</v>
      </c>
      <c r="I3" s="230" t="s">
        <v>2</v>
      </c>
      <c r="J3" s="321" t="s">
        <v>3</v>
      </c>
      <c r="K3" s="231" t="s">
        <v>23</v>
      </c>
      <c r="L3" s="232" t="s">
        <v>25</v>
      </c>
      <c r="M3" s="233" t="s">
        <v>24</v>
      </c>
      <c r="N3" s="311" t="s">
        <v>26</v>
      </c>
      <c r="O3" s="220"/>
    </row>
    <row r="4" spans="2:15" s="222" customFormat="1" ht="16.5" thickBot="1">
      <c r="B4" s="234"/>
      <c r="C4" s="440"/>
      <c r="D4" s="440"/>
      <c r="E4" s="440"/>
      <c r="F4" s="440"/>
      <c r="G4" s="440"/>
      <c r="H4" s="440"/>
      <c r="I4" s="440"/>
      <c r="J4" s="441"/>
      <c r="K4" s="235"/>
      <c r="L4" s="236"/>
      <c r="M4" s="236"/>
      <c r="N4" s="312"/>
      <c r="O4" s="220"/>
    </row>
    <row r="5" spans="1:15" s="222" customFormat="1" ht="15.75">
      <c r="A5" s="222">
        <v>1</v>
      </c>
      <c r="B5" s="237" t="s">
        <v>50</v>
      </c>
      <c r="C5" s="238" t="s">
        <v>17</v>
      </c>
      <c r="D5" s="239" t="s">
        <v>46</v>
      </c>
      <c r="E5" s="238" t="s">
        <v>72</v>
      </c>
      <c r="F5" s="240"/>
      <c r="G5" s="240"/>
      <c r="H5" s="241" t="s">
        <v>4</v>
      </c>
      <c r="I5" s="333">
        <v>184.86</v>
      </c>
      <c r="J5" s="322"/>
      <c r="K5" s="243"/>
      <c r="L5" s="244">
        <f aca="true" t="shared" si="0" ref="L5:L22">J5*K5</f>
        <v>0</v>
      </c>
      <c r="M5" s="244">
        <f aca="true" t="shared" si="1" ref="M5:M22">L5*20%</f>
        <v>0</v>
      </c>
      <c r="N5" s="313"/>
      <c r="O5" s="220"/>
    </row>
    <row r="6" spans="2:15" s="222" customFormat="1" ht="15.75">
      <c r="B6" s="245"/>
      <c r="C6" s="246"/>
      <c r="D6" s="239"/>
      <c r="E6" s="246" t="s">
        <v>87</v>
      </c>
      <c r="F6" s="240"/>
      <c r="G6" s="240"/>
      <c r="H6" s="247" t="s">
        <v>5</v>
      </c>
      <c r="I6" s="334">
        <v>85.53</v>
      </c>
      <c r="J6" s="323"/>
      <c r="K6" s="249"/>
      <c r="L6" s="250">
        <f t="shared" si="0"/>
        <v>0</v>
      </c>
      <c r="M6" s="250">
        <f t="shared" si="1"/>
        <v>0</v>
      </c>
      <c r="N6" s="314"/>
      <c r="O6" s="220"/>
    </row>
    <row r="7" spans="2:15" s="222" customFormat="1" ht="16.5" thickBot="1">
      <c r="B7" s="251"/>
      <c r="C7" s="252"/>
      <c r="D7" s="253"/>
      <c r="E7" s="252"/>
      <c r="F7" s="254">
        <v>1</v>
      </c>
      <c r="G7" s="254">
        <v>1</v>
      </c>
      <c r="H7" s="255" t="s">
        <v>6</v>
      </c>
      <c r="I7" s="335">
        <v>20</v>
      </c>
      <c r="J7" s="324">
        <f>SUM(I5,I6,I7)</f>
        <v>290.39</v>
      </c>
      <c r="K7" s="257">
        <v>1650</v>
      </c>
      <c r="L7" s="258">
        <f t="shared" si="0"/>
        <v>479143.5</v>
      </c>
      <c r="M7" s="258">
        <f t="shared" si="1"/>
        <v>95828.70000000001</v>
      </c>
      <c r="N7" s="309">
        <f aca="true" t="shared" si="2" ref="N7:N22">L7+M7</f>
        <v>574972.2</v>
      </c>
      <c r="O7" s="220"/>
    </row>
    <row r="8" spans="1:15" s="222" customFormat="1" ht="15.75">
      <c r="A8" s="222">
        <v>2</v>
      </c>
      <c r="B8" s="259" t="s">
        <v>76</v>
      </c>
      <c r="C8" s="260" t="s">
        <v>16</v>
      </c>
      <c r="D8" s="261" t="s">
        <v>46</v>
      </c>
      <c r="E8" s="260" t="s">
        <v>36</v>
      </c>
      <c r="F8" s="262"/>
      <c r="G8" s="262"/>
      <c r="H8" s="263" t="s">
        <v>4</v>
      </c>
      <c r="I8" s="339">
        <v>91.29</v>
      </c>
      <c r="J8" s="325"/>
      <c r="K8" s="265"/>
      <c r="L8" s="266">
        <f t="shared" si="0"/>
        <v>0</v>
      </c>
      <c r="M8" s="266">
        <f t="shared" si="1"/>
        <v>0</v>
      </c>
      <c r="N8" s="315">
        <f t="shared" si="2"/>
        <v>0</v>
      </c>
      <c r="O8" s="220"/>
    </row>
    <row r="9" spans="2:15" s="222" customFormat="1" ht="15.75">
      <c r="B9" s="267"/>
      <c r="C9" s="260"/>
      <c r="D9" s="268"/>
      <c r="E9" s="269"/>
      <c r="F9" s="262"/>
      <c r="G9" s="262"/>
      <c r="H9" s="270" t="s">
        <v>5</v>
      </c>
      <c r="I9" s="340">
        <v>30.86</v>
      </c>
      <c r="J9" s="326"/>
      <c r="K9" s="272"/>
      <c r="L9" s="273">
        <f t="shared" si="0"/>
        <v>0</v>
      </c>
      <c r="M9" s="273">
        <f t="shared" si="1"/>
        <v>0</v>
      </c>
      <c r="N9" s="316">
        <f t="shared" si="2"/>
        <v>0</v>
      </c>
      <c r="O9" s="220"/>
    </row>
    <row r="10" spans="2:15" s="222" customFormat="1" ht="16.5" thickBot="1">
      <c r="B10" s="274"/>
      <c r="C10" s="275"/>
      <c r="D10" s="276"/>
      <c r="E10" s="275"/>
      <c r="F10" s="277">
        <v>2</v>
      </c>
      <c r="G10" s="277">
        <v>2</v>
      </c>
      <c r="H10" s="278" t="s">
        <v>6</v>
      </c>
      <c r="I10" s="341">
        <v>9</v>
      </c>
      <c r="J10" s="327">
        <f>SUM(I8,I9,I10)</f>
        <v>131.15</v>
      </c>
      <c r="K10" s="280">
        <v>1600</v>
      </c>
      <c r="L10" s="281">
        <f t="shared" si="0"/>
        <v>209840</v>
      </c>
      <c r="M10" s="281">
        <f t="shared" si="1"/>
        <v>41968</v>
      </c>
      <c r="N10" s="317">
        <f t="shared" si="2"/>
        <v>251808</v>
      </c>
      <c r="O10" s="220"/>
    </row>
    <row r="11" spans="1:15" s="222" customFormat="1" ht="15.75">
      <c r="A11" s="222">
        <v>3</v>
      </c>
      <c r="B11" s="237" t="s">
        <v>77</v>
      </c>
      <c r="C11" s="238" t="s">
        <v>17</v>
      </c>
      <c r="D11" s="239" t="s">
        <v>46</v>
      </c>
      <c r="E11" s="238" t="s">
        <v>36</v>
      </c>
      <c r="F11" s="240"/>
      <c r="G11" s="240"/>
      <c r="H11" s="241" t="s">
        <v>4</v>
      </c>
      <c r="I11" s="336">
        <v>91.48</v>
      </c>
      <c r="J11" s="322"/>
      <c r="K11" s="243"/>
      <c r="L11" s="244">
        <f t="shared" si="0"/>
        <v>0</v>
      </c>
      <c r="M11" s="244">
        <f t="shared" si="1"/>
        <v>0</v>
      </c>
      <c r="N11" s="313">
        <f t="shared" si="2"/>
        <v>0</v>
      </c>
      <c r="O11" s="220"/>
    </row>
    <row r="12" spans="2:15" s="222" customFormat="1" ht="15.75">
      <c r="B12" s="245"/>
      <c r="C12" s="246"/>
      <c r="D12" s="239"/>
      <c r="E12" s="246"/>
      <c r="F12" s="240"/>
      <c r="G12" s="240"/>
      <c r="H12" s="247" t="s">
        <v>5</v>
      </c>
      <c r="I12" s="337">
        <v>30.57</v>
      </c>
      <c r="J12" s="323"/>
      <c r="K12" s="249"/>
      <c r="L12" s="250">
        <f t="shared" si="0"/>
        <v>0</v>
      </c>
      <c r="M12" s="250">
        <f t="shared" si="1"/>
        <v>0</v>
      </c>
      <c r="N12" s="314">
        <f t="shared" si="2"/>
        <v>0</v>
      </c>
      <c r="O12" s="220"/>
    </row>
    <row r="13" spans="2:15" s="222" customFormat="1" ht="16.5" thickBot="1">
      <c r="B13" s="251"/>
      <c r="C13" s="252"/>
      <c r="D13" s="253"/>
      <c r="E13" s="252"/>
      <c r="F13" s="254">
        <v>2</v>
      </c>
      <c r="G13" s="254">
        <v>2</v>
      </c>
      <c r="H13" s="255" t="s">
        <v>6</v>
      </c>
      <c r="I13" s="338">
        <v>10.13</v>
      </c>
      <c r="J13" s="324">
        <f>SUM(I11,I12,I13)</f>
        <v>132.18</v>
      </c>
      <c r="K13" s="257">
        <v>1600</v>
      </c>
      <c r="L13" s="258">
        <f t="shared" si="0"/>
        <v>211488</v>
      </c>
      <c r="M13" s="258">
        <f t="shared" si="1"/>
        <v>42297.600000000006</v>
      </c>
      <c r="N13" s="309">
        <f t="shared" si="2"/>
        <v>253785.6</v>
      </c>
      <c r="O13" s="220"/>
    </row>
    <row r="14" spans="1:15" s="222" customFormat="1" ht="15.75">
      <c r="A14" s="222">
        <v>4</v>
      </c>
      <c r="B14" s="259" t="s">
        <v>78</v>
      </c>
      <c r="C14" s="260" t="s">
        <v>16</v>
      </c>
      <c r="D14" s="261" t="s">
        <v>46</v>
      </c>
      <c r="E14" s="260" t="s">
        <v>36</v>
      </c>
      <c r="F14" s="262"/>
      <c r="G14" s="262"/>
      <c r="H14" s="263" t="s">
        <v>4</v>
      </c>
      <c r="I14" s="339">
        <v>93.87</v>
      </c>
      <c r="J14" s="325"/>
      <c r="K14" s="265"/>
      <c r="L14" s="266">
        <f t="shared" si="0"/>
        <v>0</v>
      </c>
      <c r="M14" s="266">
        <f t="shared" si="1"/>
        <v>0</v>
      </c>
      <c r="N14" s="315">
        <f t="shared" si="2"/>
        <v>0</v>
      </c>
      <c r="O14" s="220"/>
    </row>
    <row r="15" spans="2:15" s="222" customFormat="1" ht="15.75">
      <c r="B15" s="267"/>
      <c r="C15" s="269"/>
      <c r="D15" s="268"/>
      <c r="E15" s="269"/>
      <c r="F15" s="262"/>
      <c r="G15" s="262"/>
      <c r="H15" s="270" t="s">
        <v>5</v>
      </c>
      <c r="I15" s="340">
        <v>29.22</v>
      </c>
      <c r="J15" s="326"/>
      <c r="K15" s="272"/>
      <c r="L15" s="273">
        <f t="shared" si="0"/>
        <v>0</v>
      </c>
      <c r="M15" s="273">
        <f t="shared" si="1"/>
        <v>0</v>
      </c>
      <c r="N15" s="316">
        <f t="shared" si="2"/>
        <v>0</v>
      </c>
      <c r="O15" s="220"/>
    </row>
    <row r="16" spans="2:15" s="222" customFormat="1" ht="16.5" thickBot="1">
      <c r="B16" s="274"/>
      <c r="C16" s="275"/>
      <c r="D16" s="276"/>
      <c r="E16" s="275"/>
      <c r="F16" s="277">
        <v>2</v>
      </c>
      <c r="G16" s="277">
        <v>2</v>
      </c>
      <c r="H16" s="278" t="s">
        <v>6</v>
      </c>
      <c r="I16" s="341">
        <v>10.22</v>
      </c>
      <c r="J16" s="327">
        <f>SUM(I14,I15,I16)</f>
        <v>133.31</v>
      </c>
      <c r="K16" s="280">
        <v>1600</v>
      </c>
      <c r="L16" s="281">
        <f t="shared" si="0"/>
        <v>213296</v>
      </c>
      <c r="M16" s="281">
        <f t="shared" si="1"/>
        <v>42659.200000000004</v>
      </c>
      <c r="N16" s="317">
        <f t="shared" si="2"/>
        <v>255955.2</v>
      </c>
      <c r="O16" s="220"/>
    </row>
    <row r="17" spans="1:15" s="222" customFormat="1" ht="15.75">
      <c r="A17" s="222">
        <v>5</v>
      </c>
      <c r="B17" s="237" t="s">
        <v>79</v>
      </c>
      <c r="C17" s="238" t="s">
        <v>17</v>
      </c>
      <c r="D17" s="239" t="s">
        <v>46</v>
      </c>
      <c r="E17" s="238" t="s">
        <v>36</v>
      </c>
      <c r="F17" s="240"/>
      <c r="G17" s="240"/>
      <c r="H17" s="241" t="s">
        <v>4</v>
      </c>
      <c r="I17" s="336">
        <v>185.11</v>
      </c>
      <c r="J17" s="322"/>
      <c r="K17" s="243"/>
      <c r="L17" s="244">
        <f t="shared" si="0"/>
        <v>0</v>
      </c>
      <c r="M17" s="244">
        <f t="shared" si="1"/>
        <v>0</v>
      </c>
      <c r="N17" s="313">
        <f t="shared" si="2"/>
        <v>0</v>
      </c>
      <c r="O17" s="220"/>
    </row>
    <row r="18" spans="2:15" s="222" customFormat="1" ht="15.75">
      <c r="B18" s="245"/>
      <c r="C18" s="246"/>
      <c r="D18" s="239"/>
      <c r="E18" s="246"/>
      <c r="F18" s="240"/>
      <c r="G18" s="240"/>
      <c r="H18" s="247" t="s">
        <v>5</v>
      </c>
      <c r="I18" s="337">
        <v>82.44</v>
      </c>
      <c r="J18" s="323"/>
      <c r="K18" s="249"/>
      <c r="L18" s="250">
        <f t="shared" si="0"/>
        <v>0</v>
      </c>
      <c r="M18" s="250">
        <f t="shared" si="1"/>
        <v>0</v>
      </c>
      <c r="N18" s="314">
        <f t="shared" si="2"/>
        <v>0</v>
      </c>
      <c r="O18" s="220"/>
    </row>
    <row r="19" spans="2:15" s="222" customFormat="1" ht="16.5" thickBot="1">
      <c r="B19" s="251"/>
      <c r="C19" s="252"/>
      <c r="D19" s="253"/>
      <c r="E19" s="252"/>
      <c r="F19" s="254">
        <v>2</v>
      </c>
      <c r="G19" s="254">
        <v>2</v>
      </c>
      <c r="H19" s="255" t="s">
        <v>6</v>
      </c>
      <c r="I19" s="338">
        <v>17</v>
      </c>
      <c r="J19" s="324">
        <f>SUM(I17,I18,I19)</f>
        <v>284.55</v>
      </c>
      <c r="K19" s="257">
        <v>1750</v>
      </c>
      <c r="L19" s="258">
        <f t="shared" si="0"/>
        <v>497962.5</v>
      </c>
      <c r="M19" s="258">
        <f t="shared" si="1"/>
        <v>99592.5</v>
      </c>
      <c r="N19" s="309">
        <f t="shared" si="2"/>
        <v>597555</v>
      </c>
      <c r="O19" s="220"/>
    </row>
    <row r="20" spans="1:15" s="222" customFormat="1" ht="15.75">
      <c r="A20" s="222">
        <v>6</v>
      </c>
      <c r="B20" s="259" t="s">
        <v>80</v>
      </c>
      <c r="C20" s="260" t="s">
        <v>16</v>
      </c>
      <c r="D20" s="261" t="s">
        <v>45</v>
      </c>
      <c r="E20" s="260" t="s">
        <v>42</v>
      </c>
      <c r="F20" s="262"/>
      <c r="G20" s="262"/>
      <c r="H20" s="263" t="s">
        <v>4</v>
      </c>
      <c r="I20" s="339">
        <v>91.4</v>
      </c>
      <c r="J20" s="325"/>
      <c r="K20" s="265"/>
      <c r="L20" s="266">
        <f t="shared" si="0"/>
        <v>0</v>
      </c>
      <c r="M20" s="266">
        <f t="shared" si="1"/>
        <v>0</v>
      </c>
      <c r="N20" s="315">
        <f t="shared" si="2"/>
        <v>0</v>
      </c>
      <c r="O20" s="220"/>
    </row>
    <row r="21" spans="2:15" s="222" customFormat="1" ht="15.75">
      <c r="B21" s="267"/>
      <c r="C21" s="269"/>
      <c r="D21" s="268"/>
      <c r="E21" s="269" t="s">
        <v>37</v>
      </c>
      <c r="F21" s="262"/>
      <c r="G21" s="262"/>
      <c r="H21" s="270" t="s">
        <v>5</v>
      </c>
      <c r="I21" s="340">
        <v>22.98</v>
      </c>
      <c r="J21" s="326"/>
      <c r="K21" s="272"/>
      <c r="L21" s="273">
        <f t="shared" si="0"/>
        <v>0</v>
      </c>
      <c r="M21" s="273">
        <f t="shared" si="1"/>
        <v>0</v>
      </c>
      <c r="N21" s="316">
        <f t="shared" si="2"/>
        <v>0</v>
      </c>
      <c r="O21" s="220"/>
    </row>
    <row r="22" spans="2:15" s="222" customFormat="1" ht="16.5" thickBot="1">
      <c r="B22" s="274"/>
      <c r="C22" s="275"/>
      <c r="D22" s="282"/>
      <c r="E22" s="275"/>
      <c r="F22" s="277">
        <v>1</v>
      </c>
      <c r="G22" s="277">
        <v>1</v>
      </c>
      <c r="H22" s="278" t="s">
        <v>6</v>
      </c>
      <c r="I22" s="341">
        <v>7.62</v>
      </c>
      <c r="J22" s="327">
        <f>SUM(I20,I21,I22)</f>
        <v>122.00000000000001</v>
      </c>
      <c r="K22" s="280">
        <v>1600</v>
      </c>
      <c r="L22" s="281">
        <f t="shared" si="0"/>
        <v>195200.00000000003</v>
      </c>
      <c r="M22" s="281">
        <f t="shared" si="1"/>
        <v>39040.00000000001</v>
      </c>
      <c r="N22" s="317">
        <f t="shared" si="2"/>
        <v>234240.00000000003</v>
      </c>
      <c r="O22" s="220"/>
    </row>
    <row r="23" spans="1:15" s="300" customFormat="1" ht="14.25" customHeight="1">
      <c r="A23" s="304"/>
      <c r="B23" s="301"/>
      <c r="C23" s="301"/>
      <c r="D23" s="302"/>
      <c r="E23" s="301"/>
      <c r="F23" s="303"/>
      <c r="G23" s="303"/>
      <c r="H23" s="304"/>
      <c r="I23" s="305"/>
      <c r="J23" s="330"/>
      <c r="K23" s="306"/>
      <c r="L23" s="307"/>
      <c r="M23" s="307"/>
      <c r="N23" s="318"/>
      <c r="O23" s="308"/>
    </row>
    <row r="24" spans="2:15" s="222" customFormat="1" ht="41.25" customHeight="1" thickBot="1">
      <c r="B24" s="223"/>
      <c r="C24" s="439" t="s">
        <v>86</v>
      </c>
      <c r="D24" s="439"/>
      <c r="E24" s="439"/>
      <c r="F24" s="439"/>
      <c r="G24" s="439"/>
      <c r="H24" s="439"/>
      <c r="I24" s="439"/>
      <c r="J24" s="439"/>
      <c r="K24" s="224"/>
      <c r="L24" s="225"/>
      <c r="M24" s="225"/>
      <c r="N24" s="310" t="s">
        <v>81</v>
      </c>
      <c r="O24" s="220"/>
    </row>
    <row r="25" spans="2:15" s="222" customFormat="1" ht="31.5">
      <c r="B25" s="226" t="s">
        <v>0</v>
      </c>
      <c r="C25" s="227" t="s">
        <v>10</v>
      </c>
      <c r="D25" s="228" t="s">
        <v>7</v>
      </c>
      <c r="E25" s="229" t="s">
        <v>1</v>
      </c>
      <c r="F25" s="229" t="s">
        <v>9</v>
      </c>
      <c r="G25" s="229" t="s">
        <v>8</v>
      </c>
      <c r="H25" s="229" t="s">
        <v>11</v>
      </c>
      <c r="I25" s="230" t="s">
        <v>2</v>
      </c>
      <c r="J25" s="321" t="s">
        <v>3</v>
      </c>
      <c r="K25" s="231" t="s">
        <v>23</v>
      </c>
      <c r="L25" s="232" t="s">
        <v>25</v>
      </c>
      <c r="M25" s="233" t="s">
        <v>24</v>
      </c>
      <c r="N25" s="311" t="s">
        <v>26</v>
      </c>
      <c r="O25" s="220"/>
    </row>
    <row r="26" spans="2:15" s="222" customFormat="1" ht="16.5" thickBot="1">
      <c r="B26" s="234"/>
      <c r="C26" s="440"/>
      <c r="D26" s="440"/>
      <c r="E26" s="440"/>
      <c r="F26" s="440"/>
      <c r="G26" s="440"/>
      <c r="H26" s="440"/>
      <c r="I26" s="440"/>
      <c r="J26" s="441"/>
      <c r="K26" s="235"/>
      <c r="L26" s="236"/>
      <c r="M26" s="236"/>
      <c r="N26" s="312"/>
      <c r="O26" s="220"/>
    </row>
    <row r="27" spans="1:15" s="222" customFormat="1" ht="15.75">
      <c r="A27" s="222">
        <v>1</v>
      </c>
      <c r="B27" s="237" t="s">
        <v>49</v>
      </c>
      <c r="C27" s="238" t="s">
        <v>17</v>
      </c>
      <c r="D27" s="239" t="s">
        <v>46</v>
      </c>
      <c r="E27" s="238" t="s">
        <v>42</v>
      </c>
      <c r="F27" s="240"/>
      <c r="G27" s="240"/>
      <c r="H27" s="241" t="s">
        <v>4</v>
      </c>
      <c r="I27" s="345">
        <v>97.41</v>
      </c>
      <c r="J27" s="322"/>
      <c r="K27" s="243"/>
      <c r="L27" s="244">
        <f aca="true" t="shared" si="3" ref="L27:L41">J27*K27</f>
        <v>0</v>
      </c>
      <c r="M27" s="244">
        <f aca="true" t="shared" si="4" ref="M27:M41">L27*20%</f>
        <v>0</v>
      </c>
      <c r="N27" s="313"/>
      <c r="O27" s="220"/>
    </row>
    <row r="28" spans="2:15" s="222" customFormat="1" ht="15.75">
      <c r="B28" s="245"/>
      <c r="C28" s="246"/>
      <c r="D28" s="239"/>
      <c r="E28" s="246" t="s">
        <v>37</v>
      </c>
      <c r="F28" s="240"/>
      <c r="G28" s="240"/>
      <c r="H28" s="247">
        <v>250</v>
      </c>
      <c r="I28" s="346">
        <v>37.91</v>
      </c>
      <c r="J28" s="323"/>
      <c r="K28" s="249"/>
      <c r="L28" s="250">
        <f t="shared" si="3"/>
        <v>0</v>
      </c>
      <c r="M28" s="250">
        <f t="shared" si="4"/>
        <v>0</v>
      </c>
      <c r="N28" s="314"/>
      <c r="O28" s="220"/>
    </row>
    <row r="29" spans="2:15" s="222" customFormat="1" ht="16.5" thickBot="1">
      <c r="B29" s="251"/>
      <c r="C29" s="252"/>
      <c r="D29" s="253"/>
      <c r="E29" s="252"/>
      <c r="F29" s="254">
        <v>1</v>
      </c>
      <c r="G29" s="254">
        <v>1</v>
      </c>
      <c r="H29" s="255" t="s">
        <v>6</v>
      </c>
      <c r="I29" s="347">
        <v>10</v>
      </c>
      <c r="J29" s="324">
        <f>SUM(I27,I28,I29)</f>
        <v>145.32</v>
      </c>
      <c r="K29" s="257">
        <v>1250</v>
      </c>
      <c r="L29" s="258">
        <f t="shared" si="3"/>
        <v>181650</v>
      </c>
      <c r="M29" s="258">
        <f t="shared" si="4"/>
        <v>36330</v>
      </c>
      <c r="N29" s="309">
        <f aca="true" t="shared" si="5" ref="N29:N41">L29+M29</f>
        <v>217980</v>
      </c>
      <c r="O29" s="220"/>
    </row>
    <row r="30" spans="1:15" s="222" customFormat="1" ht="15.75">
      <c r="A30" s="222">
        <v>2</v>
      </c>
      <c r="B30" s="259" t="s">
        <v>82</v>
      </c>
      <c r="C30" s="260" t="s">
        <v>16</v>
      </c>
      <c r="D30" s="261" t="s">
        <v>46</v>
      </c>
      <c r="E30" s="260" t="s">
        <v>36</v>
      </c>
      <c r="F30" s="262"/>
      <c r="G30" s="262"/>
      <c r="H30" s="263" t="s">
        <v>4</v>
      </c>
      <c r="I30" s="342">
        <v>91.46</v>
      </c>
      <c r="J30" s="325"/>
      <c r="K30" s="265"/>
      <c r="L30" s="266">
        <f t="shared" si="3"/>
        <v>0</v>
      </c>
      <c r="M30" s="266">
        <f t="shared" si="4"/>
        <v>0</v>
      </c>
      <c r="N30" s="315">
        <f t="shared" si="5"/>
        <v>0</v>
      </c>
      <c r="O30" s="220"/>
    </row>
    <row r="31" spans="2:15" s="222" customFormat="1" ht="15.75">
      <c r="B31" s="267"/>
      <c r="C31" s="260"/>
      <c r="D31" s="268"/>
      <c r="E31" s="269"/>
      <c r="F31" s="262"/>
      <c r="G31" s="262"/>
      <c r="H31" s="270" t="s">
        <v>5</v>
      </c>
      <c r="I31" s="343">
        <v>31.31</v>
      </c>
      <c r="J31" s="326"/>
      <c r="K31" s="272"/>
      <c r="L31" s="273">
        <f t="shared" si="3"/>
        <v>0</v>
      </c>
      <c r="M31" s="273">
        <f t="shared" si="4"/>
        <v>0</v>
      </c>
      <c r="N31" s="316">
        <f t="shared" si="5"/>
        <v>0</v>
      </c>
      <c r="O31" s="220"/>
    </row>
    <row r="32" spans="2:15" s="222" customFormat="1" ht="16.5" thickBot="1">
      <c r="B32" s="274"/>
      <c r="C32" s="275"/>
      <c r="D32" s="276"/>
      <c r="E32" s="275"/>
      <c r="F32" s="277">
        <v>2</v>
      </c>
      <c r="G32" s="277">
        <v>2</v>
      </c>
      <c r="H32" s="278" t="s">
        <v>6</v>
      </c>
      <c r="I32" s="344">
        <v>10</v>
      </c>
      <c r="J32" s="327">
        <f>SUM(I30,I31,I32)</f>
        <v>132.76999999999998</v>
      </c>
      <c r="K32" s="280">
        <v>1250</v>
      </c>
      <c r="L32" s="281">
        <f t="shared" si="3"/>
        <v>165962.49999999997</v>
      </c>
      <c r="M32" s="281">
        <f t="shared" si="4"/>
        <v>33192.49999999999</v>
      </c>
      <c r="N32" s="317">
        <f t="shared" si="5"/>
        <v>199154.99999999997</v>
      </c>
      <c r="O32" s="220"/>
    </row>
    <row r="33" spans="1:15" s="222" customFormat="1" ht="15.75">
      <c r="A33" s="222">
        <v>3</v>
      </c>
      <c r="B33" s="237" t="s">
        <v>83</v>
      </c>
      <c r="C33" s="238" t="s">
        <v>17</v>
      </c>
      <c r="D33" s="239" t="s">
        <v>46</v>
      </c>
      <c r="E33" s="238" t="s">
        <v>36</v>
      </c>
      <c r="F33" s="240"/>
      <c r="G33" s="240"/>
      <c r="H33" s="241" t="s">
        <v>4</v>
      </c>
      <c r="I33" s="345">
        <v>90.7</v>
      </c>
      <c r="J33" s="322"/>
      <c r="K33" s="243"/>
      <c r="L33" s="244">
        <f t="shared" si="3"/>
        <v>0</v>
      </c>
      <c r="M33" s="244">
        <f t="shared" si="4"/>
        <v>0</v>
      </c>
      <c r="N33" s="313">
        <f t="shared" si="5"/>
        <v>0</v>
      </c>
      <c r="O33" s="220"/>
    </row>
    <row r="34" spans="2:15" s="222" customFormat="1" ht="15.75">
      <c r="B34" s="245"/>
      <c r="C34" s="246"/>
      <c r="D34" s="239"/>
      <c r="E34" s="246"/>
      <c r="F34" s="240"/>
      <c r="G34" s="240"/>
      <c r="H34" s="247" t="s">
        <v>5</v>
      </c>
      <c r="I34" s="346">
        <v>29.37</v>
      </c>
      <c r="J34" s="323"/>
      <c r="K34" s="249"/>
      <c r="L34" s="250">
        <f t="shared" si="3"/>
        <v>0</v>
      </c>
      <c r="M34" s="250">
        <f t="shared" si="4"/>
        <v>0</v>
      </c>
      <c r="N34" s="314">
        <f t="shared" si="5"/>
        <v>0</v>
      </c>
      <c r="O34" s="220"/>
    </row>
    <row r="35" spans="2:15" s="222" customFormat="1" ht="16.5" thickBot="1">
      <c r="B35" s="251"/>
      <c r="C35" s="252"/>
      <c r="D35" s="253"/>
      <c r="E35" s="252"/>
      <c r="F35" s="254">
        <v>2</v>
      </c>
      <c r="G35" s="254">
        <v>2</v>
      </c>
      <c r="H35" s="255" t="s">
        <v>6</v>
      </c>
      <c r="I35" s="347">
        <v>8</v>
      </c>
      <c r="J35" s="324">
        <f>SUM(I33,I34,I35)</f>
        <v>128.07</v>
      </c>
      <c r="K35" s="257">
        <v>1250</v>
      </c>
      <c r="L35" s="258">
        <f t="shared" si="3"/>
        <v>160087.5</v>
      </c>
      <c r="M35" s="258">
        <f t="shared" si="4"/>
        <v>32017.5</v>
      </c>
      <c r="N35" s="309">
        <f t="shared" si="5"/>
        <v>192105</v>
      </c>
      <c r="O35" s="220"/>
    </row>
    <row r="36" spans="1:15" s="222" customFormat="1" ht="15.75">
      <c r="A36" s="222">
        <v>4</v>
      </c>
      <c r="B36" s="259" t="s">
        <v>84</v>
      </c>
      <c r="C36" s="260" t="s">
        <v>16</v>
      </c>
      <c r="D36" s="261" t="s">
        <v>46</v>
      </c>
      <c r="E36" s="260" t="s">
        <v>36</v>
      </c>
      <c r="F36" s="262"/>
      <c r="G36" s="262"/>
      <c r="H36" s="263" t="s">
        <v>4</v>
      </c>
      <c r="I36" s="342">
        <v>94</v>
      </c>
      <c r="J36" s="325"/>
      <c r="K36" s="265"/>
      <c r="L36" s="266">
        <f t="shared" si="3"/>
        <v>0</v>
      </c>
      <c r="M36" s="266">
        <f t="shared" si="4"/>
        <v>0</v>
      </c>
      <c r="N36" s="315">
        <f t="shared" si="5"/>
        <v>0</v>
      </c>
      <c r="O36" s="220"/>
    </row>
    <row r="37" spans="2:15" s="222" customFormat="1" ht="15.75">
      <c r="B37" s="267"/>
      <c r="C37" s="269"/>
      <c r="D37" s="268"/>
      <c r="E37" s="269"/>
      <c r="F37" s="262"/>
      <c r="G37" s="262"/>
      <c r="H37" s="270" t="s">
        <v>5</v>
      </c>
      <c r="I37" s="343">
        <v>29.21</v>
      </c>
      <c r="J37" s="326"/>
      <c r="K37" s="272"/>
      <c r="L37" s="273">
        <f t="shared" si="3"/>
        <v>0</v>
      </c>
      <c r="M37" s="273">
        <f t="shared" si="4"/>
        <v>0</v>
      </c>
      <c r="N37" s="316">
        <f t="shared" si="5"/>
        <v>0</v>
      </c>
      <c r="O37" s="220"/>
    </row>
    <row r="38" spans="2:15" s="222" customFormat="1" ht="16.5" thickBot="1">
      <c r="B38" s="274"/>
      <c r="C38" s="275"/>
      <c r="D38" s="276"/>
      <c r="E38" s="275"/>
      <c r="F38" s="277">
        <v>2</v>
      </c>
      <c r="G38" s="277">
        <v>2</v>
      </c>
      <c r="H38" s="278" t="s">
        <v>6</v>
      </c>
      <c r="I38" s="344">
        <v>8</v>
      </c>
      <c r="J38" s="327">
        <f>SUM(I36,I37,I38)</f>
        <v>131.21</v>
      </c>
      <c r="K38" s="280">
        <v>1250</v>
      </c>
      <c r="L38" s="281">
        <f t="shared" si="3"/>
        <v>164012.5</v>
      </c>
      <c r="M38" s="281">
        <f t="shared" si="4"/>
        <v>32802.5</v>
      </c>
      <c r="N38" s="317">
        <f t="shared" si="5"/>
        <v>196815</v>
      </c>
      <c r="O38" s="220"/>
    </row>
    <row r="39" spans="1:15" s="222" customFormat="1" ht="15.75">
      <c r="A39" s="222">
        <v>5</v>
      </c>
      <c r="B39" s="237" t="s">
        <v>85</v>
      </c>
      <c r="C39" s="238" t="s">
        <v>17</v>
      </c>
      <c r="D39" s="239" t="s">
        <v>88</v>
      </c>
      <c r="E39" s="238" t="s">
        <v>36</v>
      </c>
      <c r="F39" s="240"/>
      <c r="G39" s="240"/>
      <c r="H39" s="241" t="s">
        <v>4</v>
      </c>
      <c r="I39" s="345">
        <v>92.15</v>
      </c>
      <c r="J39" s="322"/>
      <c r="K39" s="243"/>
      <c r="L39" s="244">
        <f t="shared" si="3"/>
        <v>0</v>
      </c>
      <c r="M39" s="244">
        <f t="shared" si="4"/>
        <v>0</v>
      </c>
      <c r="N39" s="313">
        <f t="shared" si="5"/>
        <v>0</v>
      </c>
      <c r="O39" s="220"/>
    </row>
    <row r="40" spans="2:15" s="222" customFormat="1" ht="15.75">
      <c r="B40" s="245"/>
      <c r="C40" s="246"/>
      <c r="D40" s="239"/>
      <c r="E40" s="246"/>
      <c r="F40" s="240"/>
      <c r="G40" s="240"/>
      <c r="H40" s="247" t="s">
        <v>5</v>
      </c>
      <c r="I40" s="346">
        <v>29.65</v>
      </c>
      <c r="J40" s="323"/>
      <c r="K40" s="249"/>
      <c r="L40" s="250">
        <f t="shared" si="3"/>
        <v>0</v>
      </c>
      <c r="M40" s="250">
        <f t="shared" si="4"/>
        <v>0</v>
      </c>
      <c r="N40" s="314">
        <f t="shared" si="5"/>
        <v>0</v>
      </c>
      <c r="O40" s="220"/>
    </row>
    <row r="41" spans="2:15" s="222" customFormat="1" ht="16.5" thickBot="1">
      <c r="B41" s="251"/>
      <c r="C41" s="252"/>
      <c r="D41" s="253"/>
      <c r="E41" s="252"/>
      <c r="F41" s="254">
        <v>2</v>
      </c>
      <c r="G41" s="254">
        <v>2</v>
      </c>
      <c r="H41" s="255" t="s">
        <v>6</v>
      </c>
      <c r="I41" s="347">
        <v>11.46</v>
      </c>
      <c r="J41" s="324">
        <f>SUM(I39,I40,I41)</f>
        <v>133.26000000000002</v>
      </c>
      <c r="K41" s="257">
        <v>1350</v>
      </c>
      <c r="L41" s="258">
        <f t="shared" si="3"/>
        <v>179901.00000000003</v>
      </c>
      <c r="M41" s="258">
        <f t="shared" si="4"/>
        <v>35980.200000000004</v>
      </c>
      <c r="N41" s="309">
        <f t="shared" si="5"/>
        <v>215881.20000000004</v>
      </c>
      <c r="O41" s="220"/>
    </row>
    <row r="42" ht="12.75"/>
  </sheetData>
  <mergeCells count="4">
    <mergeCell ref="C24:J24"/>
    <mergeCell ref="C26:J26"/>
    <mergeCell ref="C2:J2"/>
    <mergeCell ref="C4:J4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0"/>
  <sheetViews>
    <sheetView tabSelected="1" view="pageBreakPreview" zoomScale="75" zoomScaleSheetLayoutView="75" workbookViewId="0" topLeftCell="A1">
      <selection activeCell="O11" sqref="O11"/>
    </sheetView>
  </sheetViews>
  <sheetFormatPr defaultColWidth="9.140625" defaultRowHeight="12.75"/>
  <cols>
    <col min="1" max="1" width="4.28125" style="9" customWidth="1"/>
    <col min="2" max="2" width="7.8515625" style="10" customWidth="1"/>
    <col min="3" max="3" width="10.28125" style="9" customWidth="1"/>
    <col min="4" max="4" width="12.8515625" style="10" customWidth="1"/>
    <col min="5" max="5" width="26.28125" style="9" customWidth="1"/>
    <col min="6" max="6" width="9.7109375" style="9" customWidth="1"/>
    <col min="7" max="7" width="9.8515625" style="9" customWidth="1"/>
    <col min="8" max="8" width="18.7109375" style="9" customWidth="1"/>
    <col min="9" max="9" width="11.57421875" style="25" bestFit="1" customWidth="1"/>
    <col min="10" max="10" width="10.7109375" style="348" customWidth="1"/>
    <col min="11" max="11" width="10.00390625" style="20" customWidth="1"/>
    <col min="12" max="12" width="17.8515625" style="17" customWidth="1"/>
    <col min="13" max="13" width="12.8515625" style="17" customWidth="1"/>
    <col min="14" max="14" width="18.421875" style="348" customWidth="1"/>
    <col min="15" max="15" width="12.00390625" style="220" customWidth="1"/>
    <col min="16" max="16" width="10.421875" style="9" bestFit="1" customWidth="1"/>
    <col min="17" max="16384" width="9.140625" style="9" customWidth="1"/>
  </cols>
  <sheetData>
    <row r="1" spans="3:13" ht="38.25" customHeight="1" thickBot="1">
      <c r="C1" s="59" t="s">
        <v>51</v>
      </c>
      <c r="D1" s="57"/>
      <c r="E1" s="58"/>
      <c r="M1" s="17" t="s">
        <v>89</v>
      </c>
    </row>
    <row r="2" spans="2:14" ht="9" customHeight="1" thickBot="1">
      <c r="B2" s="54"/>
      <c r="C2" s="68"/>
      <c r="D2" s="69"/>
      <c r="E2" s="68"/>
      <c r="F2" s="68"/>
      <c r="G2" s="68"/>
      <c r="H2" s="68"/>
      <c r="I2" s="70"/>
      <c r="J2" s="377"/>
      <c r="K2" s="56"/>
      <c r="L2" s="55"/>
      <c r="M2" s="55"/>
      <c r="N2" s="349"/>
    </row>
    <row r="3" spans="2:15" s="16" customFormat="1" ht="33" customHeight="1" thickBot="1">
      <c r="B3" s="14"/>
      <c r="C3" s="442" t="s">
        <v>61</v>
      </c>
      <c r="D3" s="442"/>
      <c r="E3" s="442"/>
      <c r="F3" s="442"/>
      <c r="G3" s="442"/>
      <c r="H3" s="442"/>
      <c r="I3" s="442"/>
      <c r="J3" s="442"/>
      <c r="K3" s="28"/>
      <c r="L3" s="29"/>
      <c r="M3" s="29"/>
      <c r="N3" s="348" t="s">
        <v>50</v>
      </c>
      <c r="O3" s="220"/>
    </row>
    <row r="4" spans="2:15" s="41" customFormat="1" ht="24">
      <c r="B4" s="64" t="s">
        <v>0</v>
      </c>
      <c r="C4" s="71" t="s">
        <v>10</v>
      </c>
      <c r="D4" s="72" t="s">
        <v>7</v>
      </c>
      <c r="E4" s="73" t="s">
        <v>1</v>
      </c>
      <c r="F4" s="73" t="s">
        <v>21</v>
      </c>
      <c r="G4" s="73" t="s">
        <v>22</v>
      </c>
      <c r="H4" s="73" t="s">
        <v>11</v>
      </c>
      <c r="I4" s="74" t="s">
        <v>2</v>
      </c>
      <c r="J4" s="378" t="s">
        <v>3</v>
      </c>
      <c r="K4" s="38" t="s">
        <v>23</v>
      </c>
      <c r="L4" s="51" t="s">
        <v>25</v>
      </c>
      <c r="M4" s="52" t="s">
        <v>24</v>
      </c>
      <c r="N4" s="350" t="s">
        <v>26</v>
      </c>
      <c r="O4" s="220"/>
    </row>
    <row r="5" spans="1:15" s="15" customFormat="1" ht="15" customHeight="1">
      <c r="A5" s="219"/>
      <c r="B5" s="65"/>
      <c r="C5" s="445"/>
      <c r="D5" s="445"/>
      <c r="E5" s="445"/>
      <c r="F5" s="445"/>
      <c r="G5" s="445"/>
      <c r="H5" s="445"/>
      <c r="I5" s="445"/>
      <c r="J5" s="445"/>
      <c r="K5" s="66"/>
      <c r="L5" s="67"/>
      <c r="M5" s="67"/>
      <c r="N5" s="351"/>
      <c r="O5" s="220"/>
    </row>
    <row r="6" spans="1:14" ht="15.75">
      <c r="A6" s="9">
        <v>1</v>
      </c>
      <c r="B6" s="42">
        <v>1</v>
      </c>
      <c r="C6" s="75" t="s">
        <v>27</v>
      </c>
      <c r="D6" s="76" t="s">
        <v>46</v>
      </c>
      <c r="E6" s="75" t="s">
        <v>41</v>
      </c>
      <c r="F6" s="77"/>
      <c r="G6" s="77"/>
      <c r="H6" s="78" t="s">
        <v>4</v>
      </c>
      <c r="I6" s="79">
        <v>62.58</v>
      </c>
      <c r="J6" s="379"/>
      <c r="K6" s="80"/>
      <c r="L6" s="81"/>
      <c r="M6" s="81"/>
      <c r="N6" s="352"/>
    </row>
    <row r="7" spans="2:14" ht="15.75">
      <c r="B7" s="60"/>
      <c r="C7" s="82"/>
      <c r="D7" s="76"/>
      <c r="E7" s="82"/>
      <c r="F7" s="83"/>
      <c r="G7" s="83"/>
      <c r="H7" s="84" t="s">
        <v>5</v>
      </c>
      <c r="I7" s="85">
        <v>15.37</v>
      </c>
      <c r="J7" s="380"/>
      <c r="K7" s="86"/>
      <c r="L7" s="87"/>
      <c r="M7" s="87"/>
      <c r="N7" s="353"/>
    </row>
    <row r="8" spans="2:14" ht="16.5" thickBot="1">
      <c r="B8" s="88"/>
      <c r="C8" s="89"/>
      <c r="D8" s="90"/>
      <c r="E8" s="89"/>
      <c r="F8" s="91">
        <v>1</v>
      </c>
      <c r="G8" s="91">
        <v>1</v>
      </c>
      <c r="H8" s="92" t="s">
        <v>6</v>
      </c>
      <c r="I8" s="93">
        <v>6.5</v>
      </c>
      <c r="J8" s="381">
        <f>SUM(I6,I7,I8)</f>
        <v>84.45</v>
      </c>
      <c r="K8" s="94">
        <v>1100</v>
      </c>
      <c r="L8" s="61">
        <f>J8*K8</f>
        <v>92895</v>
      </c>
      <c r="M8" s="61">
        <f>L8*20%</f>
        <v>18579</v>
      </c>
      <c r="N8" s="354">
        <f>L8+M8</f>
        <v>111474</v>
      </c>
    </row>
    <row r="9" spans="1:14" ht="15.75">
      <c r="A9" s="9">
        <v>2</v>
      </c>
      <c r="B9" s="42">
        <v>3</v>
      </c>
      <c r="C9" s="75" t="s">
        <v>12</v>
      </c>
      <c r="D9" s="76" t="s">
        <v>46</v>
      </c>
      <c r="E9" s="75" t="s">
        <v>14</v>
      </c>
      <c r="F9" s="77"/>
      <c r="G9" s="77"/>
      <c r="H9" s="78" t="s">
        <v>4</v>
      </c>
      <c r="I9" s="79">
        <v>31.35</v>
      </c>
      <c r="J9" s="379"/>
      <c r="K9" s="80"/>
      <c r="L9" s="81">
        <f aca="true" t="shared" si="0" ref="L9:L38">J9*K9</f>
        <v>0</v>
      </c>
      <c r="M9" s="81">
        <f aca="true" t="shared" si="1" ref="M9:M38">L9*20%</f>
        <v>0</v>
      </c>
      <c r="N9" s="352">
        <f aca="true" t="shared" si="2" ref="N9:N38">L9+M9</f>
        <v>0</v>
      </c>
    </row>
    <row r="10" spans="2:14" ht="15.75">
      <c r="B10" s="60"/>
      <c r="C10" s="82"/>
      <c r="D10" s="76"/>
      <c r="E10" s="82"/>
      <c r="F10" s="77"/>
      <c r="G10" s="77"/>
      <c r="H10" s="84" t="s">
        <v>5</v>
      </c>
      <c r="I10" s="85">
        <v>11.2</v>
      </c>
      <c r="J10" s="380"/>
      <c r="K10" s="86"/>
      <c r="L10" s="87">
        <f t="shared" si="0"/>
        <v>0</v>
      </c>
      <c r="M10" s="87">
        <f t="shared" si="1"/>
        <v>0</v>
      </c>
      <c r="N10" s="353">
        <f t="shared" si="2"/>
        <v>0</v>
      </c>
    </row>
    <row r="11" spans="2:15" ht="16.5" thickBot="1">
      <c r="B11" s="88"/>
      <c r="C11" s="89"/>
      <c r="D11" s="90"/>
      <c r="E11" s="89"/>
      <c r="F11" s="118"/>
      <c r="G11" s="118">
        <v>1</v>
      </c>
      <c r="H11" s="92" t="s">
        <v>6</v>
      </c>
      <c r="I11" s="93">
        <v>3.55</v>
      </c>
      <c r="J11" s="381">
        <f>SUM(I9,I10,I11)</f>
        <v>46.099999999999994</v>
      </c>
      <c r="K11" s="94">
        <v>1100</v>
      </c>
      <c r="L11" s="61">
        <f t="shared" si="0"/>
        <v>50709.99999999999</v>
      </c>
      <c r="M11" s="61">
        <f t="shared" si="1"/>
        <v>10142</v>
      </c>
      <c r="N11" s="446">
        <f t="shared" si="2"/>
        <v>60851.99999999999</v>
      </c>
      <c r="O11" s="220" t="s">
        <v>91</v>
      </c>
    </row>
    <row r="12" spans="1:14" ht="15.75">
      <c r="A12" s="9">
        <v>3</v>
      </c>
      <c r="B12" s="95">
        <v>4</v>
      </c>
      <c r="C12" s="96" t="s">
        <v>13</v>
      </c>
      <c r="D12" s="97" t="s">
        <v>46</v>
      </c>
      <c r="E12" s="96" t="s">
        <v>42</v>
      </c>
      <c r="F12" s="98"/>
      <c r="G12" s="98"/>
      <c r="H12" s="99" t="s">
        <v>4</v>
      </c>
      <c r="I12" s="100">
        <v>63.31</v>
      </c>
      <c r="J12" s="382"/>
      <c r="K12" s="101"/>
      <c r="L12" s="102">
        <f t="shared" si="0"/>
        <v>0</v>
      </c>
      <c r="M12" s="102">
        <f t="shared" si="1"/>
        <v>0</v>
      </c>
      <c r="N12" s="355">
        <f t="shared" si="2"/>
        <v>0</v>
      </c>
    </row>
    <row r="13" spans="2:14" ht="15.75">
      <c r="B13" s="103"/>
      <c r="C13" s="104"/>
      <c r="D13" s="131"/>
      <c r="E13" s="104" t="s">
        <v>37</v>
      </c>
      <c r="F13" s="98"/>
      <c r="G13" s="98"/>
      <c r="H13" s="106" t="s">
        <v>5</v>
      </c>
      <c r="I13" s="107">
        <v>21.93</v>
      </c>
      <c r="J13" s="383"/>
      <c r="K13" s="108"/>
      <c r="L13" s="109">
        <f t="shared" si="0"/>
        <v>0</v>
      </c>
      <c r="M13" s="109">
        <f t="shared" si="1"/>
        <v>0</v>
      </c>
      <c r="N13" s="356">
        <f t="shared" si="2"/>
        <v>0</v>
      </c>
    </row>
    <row r="14" spans="2:14" ht="16.5" thickBot="1">
      <c r="B14" s="110"/>
      <c r="C14" s="111"/>
      <c r="D14" s="132"/>
      <c r="E14" s="111"/>
      <c r="F14" s="113">
        <v>1</v>
      </c>
      <c r="G14" s="113">
        <v>1</v>
      </c>
      <c r="H14" s="114" t="s">
        <v>6</v>
      </c>
      <c r="I14" s="115">
        <v>7.11</v>
      </c>
      <c r="J14" s="384">
        <f>SUM(I12,I13,I14)</f>
        <v>92.35000000000001</v>
      </c>
      <c r="K14" s="116">
        <v>1150</v>
      </c>
      <c r="L14" s="117">
        <f t="shared" si="0"/>
        <v>106202.50000000001</v>
      </c>
      <c r="M14" s="117">
        <f t="shared" si="1"/>
        <v>21240.500000000004</v>
      </c>
      <c r="N14" s="357">
        <f t="shared" si="2"/>
        <v>127443.00000000001</v>
      </c>
    </row>
    <row r="15" spans="1:14" ht="15.75">
      <c r="A15" s="9">
        <v>4</v>
      </c>
      <c r="B15" s="42">
        <v>5</v>
      </c>
      <c r="C15" s="75" t="s">
        <v>27</v>
      </c>
      <c r="D15" s="76" t="s">
        <v>45</v>
      </c>
      <c r="E15" s="75" t="s">
        <v>41</v>
      </c>
      <c r="F15" s="77"/>
      <c r="G15" s="77"/>
      <c r="H15" s="78" t="s">
        <v>4</v>
      </c>
      <c r="I15" s="79">
        <v>62.58</v>
      </c>
      <c r="J15" s="379"/>
      <c r="K15" s="80"/>
      <c r="L15" s="81">
        <f t="shared" si="0"/>
        <v>0</v>
      </c>
      <c r="M15" s="81">
        <f t="shared" si="1"/>
        <v>0</v>
      </c>
      <c r="N15" s="352">
        <f t="shared" si="2"/>
        <v>0</v>
      </c>
    </row>
    <row r="16" spans="2:14" ht="15.75">
      <c r="B16" s="60"/>
      <c r="C16" s="82"/>
      <c r="D16" s="76"/>
      <c r="E16" s="82"/>
      <c r="F16" s="77"/>
      <c r="G16" s="77"/>
      <c r="H16" s="84" t="s">
        <v>5</v>
      </c>
      <c r="I16" s="85">
        <v>19.69</v>
      </c>
      <c r="J16" s="380"/>
      <c r="K16" s="86"/>
      <c r="L16" s="87">
        <f t="shared" si="0"/>
        <v>0</v>
      </c>
      <c r="M16" s="87">
        <f t="shared" si="1"/>
        <v>0</v>
      </c>
      <c r="N16" s="353">
        <f t="shared" si="2"/>
        <v>0</v>
      </c>
    </row>
    <row r="17" spans="2:14" ht="16.5" thickBot="1">
      <c r="B17" s="88"/>
      <c r="C17" s="89"/>
      <c r="D17" s="90"/>
      <c r="E17" s="89"/>
      <c r="F17" s="118">
        <v>1</v>
      </c>
      <c r="G17" s="118">
        <v>1</v>
      </c>
      <c r="H17" s="92" t="s">
        <v>6</v>
      </c>
      <c r="I17" s="93">
        <v>6.86</v>
      </c>
      <c r="J17" s="381">
        <f>SUM(I15,I16,I17)</f>
        <v>89.13</v>
      </c>
      <c r="K17" s="94">
        <v>1150</v>
      </c>
      <c r="L17" s="61">
        <f t="shared" si="0"/>
        <v>102499.5</v>
      </c>
      <c r="M17" s="61">
        <f t="shared" si="1"/>
        <v>20499.9</v>
      </c>
      <c r="N17" s="354">
        <f t="shared" si="2"/>
        <v>122999.4</v>
      </c>
    </row>
    <row r="18" spans="1:14" ht="15.75">
      <c r="A18" s="9">
        <v>5</v>
      </c>
      <c r="B18" s="95">
        <v>8</v>
      </c>
      <c r="C18" s="96" t="s">
        <v>13</v>
      </c>
      <c r="D18" s="97" t="s">
        <v>45</v>
      </c>
      <c r="E18" s="96" t="s">
        <v>42</v>
      </c>
      <c r="F18" s="98"/>
      <c r="G18" s="98"/>
      <c r="H18" s="99" t="s">
        <v>4</v>
      </c>
      <c r="I18" s="100">
        <v>63.31</v>
      </c>
      <c r="J18" s="382"/>
      <c r="K18" s="101"/>
      <c r="L18" s="102">
        <f t="shared" si="0"/>
        <v>0</v>
      </c>
      <c r="M18" s="102">
        <f t="shared" si="1"/>
        <v>0</v>
      </c>
      <c r="N18" s="355">
        <f t="shared" si="2"/>
        <v>0</v>
      </c>
    </row>
    <row r="19" spans="2:14" ht="15.75">
      <c r="B19" s="103"/>
      <c r="C19" s="104"/>
      <c r="D19" s="131"/>
      <c r="E19" s="104" t="s">
        <v>37</v>
      </c>
      <c r="F19" s="98"/>
      <c r="G19" s="98"/>
      <c r="H19" s="106" t="s">
        <v>5</v>
      </c>
      <c r="I19" s="107">
        <v>27.81</v>
      </c>
      <c r="J19" s="383"/>
      <c r="K19" s="108"/>
      <c r="L19" s="109">
        <f t="shared" si="0"/>
        <v>0</v>
      </c>
      <c r="M19" s="109">
        <f t="shared" si="1"/>
        <v>0</v>
      </c>
      <c r="N19" s="356">
        <f t="shared" si="2"/>
        <v>0</v>
      </c>
    </row>
    <row r="20" spans="2:14" ht="16.5" thickBot="1">
      <c r="B20" s="110"/>
      <c r="C20" s="111"/>
      <c r="D20" s="132"/>
      <c r="E20" s="111"/>
      <c r="F20" s="113">
        <v>1</v>
      </c>
      <c r="G20" s="113">
        <v>1</v>
      </c>
      <c r="H20" s="114" t="s">
        <v>6</v>
      </c>
      <c r="I20" s="115">
        <v>7.6</v>
      </c>
      <c r="J20" s="384">
        <f>SUM(I18,I19,I20)</f>
        <v>98.72</v>
      </c>
      <c r="K20" s="116">
        <v>1150</v>
      </c>
      <c r="L20" s="117">
        <f t="shared" si="0"/>
        <v>113528</v>
      </c>
      <c r="M20" s="117">
        <f t="shared" si="1"/>
        <v>22705.600000000002</v>
      </c>
      <c r="N20" s="357">
        <f t="shared" si="2"/>
        <v>136233.6</v>
      </c>
    </row>
    <row r="21" spans="1:14" ht="15.75">
      <c r="A21" s="9">
        <v>6</v>
      </c>
      <c r="B21" s="42">
        <v>9</v>
      </c>
      <c r="C21" s="75" t="s">
        <v>27</v>
      </c>
      <c r="D21" s="76" t="s">
        <v>47</v>
      </c>
      <c r="E21" s="75" t="s">
        <v>41</v>
      </c>
      <c r="F21" s="77"/>
      <c r="G21" s="77"/>
      <c r="H21" s="78" t="s">
        <v>4</v>
      </c>
      <c r="I21" s="79">
        <v>62.58</v>
      </c>
      <c r="J21" s="379"/>
      <c r="K21" s="80"/>
      <c r="L21" s="81">
        <f t="shared" si="0"/>
        <v>0</v>
      </c>
      <c r="M21" s="81">
        <f t="shared" si="1"/>
        <v>0</v>
      </c>
      <c r="N21" s="352">
        <f t="shared" si="2"/>
        <v>0</v>
      </c>
    </row>
    <row r="22" spans="2:14" ht="15.75">
      <c r="B22" s="60"/>
      <c r="C22" s="82"/>
      <c r="D22" s="76"/>
      <c r="E22" s="82"/>
      <c r="F22" s="77"/>
      <c r="G22" s="77"/>
      <c r="H22" s="84" t="s">
        <v>5</v>
      </c>
      <c r="I22" s="85">
        <v>15.37</v>
      </c>
      <c r="J22" s="380"/>
      <c r="K22" s="86"/>
      <c r="L22" s="87">
        <f t="shared" si="0"/>
        <v>0</v>
      </c>
      <c r="M22" s="87">
        <f t="shared" si="1"/>
        <v>0</v>
      </c>
      <c r="N22" s="353">
        <f t="shared" si="2"/>
        <v>0</v>
      </c>
    </row>
    <row r="23" spans="2:14" ht="16.5" thickBot="1">
      <c r="B23" s="88"/>
      <c r="C23" s="89"/>
      <c r="D23" s="90"/>
      <c r="E23" s="89"/>
      <c r="F23" s="118">
        <v>1</v>
      </c>
      <c r="G23" s="118">
        <v>1</v>
      </c>
      <c r="H23" s="92" t="s">
        <v>6</v>
      </c>
      <c r="I23" s="93">
        <v>6.5</v>
      </c>
      <c r="J23" s="381">
        <f>SUM(I21,I22,I23)</f>
        <v>84.45</v>
      </c>
      <c r="K23" s="94">
        <v>1150</v>
      </c>
      <c r="L23" s="61">
        <f t="shared" si="0"/>
        <v>97117.5</v>
      </c>
      <c r="M23" s="61">
        <f t="shared" si="1"/>
        <v>19423.5</v>
      </c>
      <c r="N23" s="354">
        <f t="shared" si="2"/>
        <v>116541</v>
      </c>
    </row>
    <row r="24" spans="1:14" ht="15.75">
      <c r="A24" s="9">
        <v>7</v>
      </c>
      <c r="B24" s="95">
        <v>12</v>
      </c>
      <c r="C24" s="96" t="s">
        <v>13</v>
      </c>
      <c r="D24" s="97" t="s">
        <v>47</v>
      </c>
      <c r="E24" s="96" t="s">
        <v>42</v>
      </c>
      <c r="F24" s="98"/>
      <c r="G24" s="98"/>
      <c r="H24" s="99" t="s">
        <v>4</v>
      </c>
      <c r="I24" s="100">
        <v>63.31</v>
      </c>
      <c r="J24" s="382"/>
      <c r="K24" s="101"/>
      <c r="L24" s="102">
        <f t="shared" si="0"/>
        <v>0</v>
      </c>
      <c r="M24" s="102">
        <f t="shared" si="1"/>
        <v>0</v>
      </c>
      <c r="N24" s="355">
        <f t="shared" si="2"/>
        <v>0</v>
      </c>
    </row>
    <row r="25" spans="2:14" ht="15.75">
      <c r="B25" s="103"/>
      <c r="C25" s="104"/>
      <c r="D25" s="131"/>
      <c r="E25" s="104" t="s">
        <v>37</v>
      </c>
      <c r="F25" s="98"/>
      <c r="G25" s="98"/>
      <c r="H25" s="106" t="s">
        <v>5</v>
      </c>
      <c r="I25" s="107">
        <v>21.93</v>
      </c>
      <c r="J25" s="383"/>
      <c r="K25" s="108"/>
      <c r="L25" s="109">
        <f t="shared" si="0"/>
        <v>0</v>
      </c>
      <c r="M25" s="109">
        <f t="shared" si="1"/>
        <v>0</v>
      </c>
      <c r="N25" s="356">
        <f t="shared" si="2"/>
        <v>0</v>
      </c>
    </row>
    <row r="26" spans="2:14" ht="16.5" thickBot="1">
      <c r="B26" s="110"/>
      <c r="C26" s="111"/>
      <c r="D26" s="132"/>
      <c r="E26" s="111"/>
      <c r="F26" s="113">
        <v>1</v>
      </c>
      <c r="G26" s="113">
        <v>1</v>
      </c>
      <c r="H26" s="114" t="s">
        <v>6</v>
      </c>
      <c r="I26" s="115">
        <v>7.11</v>
      </c>
      <c r="J26" s="384">
        <f>SUM(I24,I25,I26)</f>
        <v>92.35000000000001</v>
      </c>
      <c r="K26" s="116">
        <v>1150</v>
      </c>
      <c r="L26" s="117">
        <f t="shared" si="0"/>
        <v>106202.50000000001</v>
      </c>
      <c r="M26" s="117">
        <f t="shared" si="1"/>
        <v>21240.500000000004</v>
      </c>
      <c r="N26" s="357">
        <f t="shared" si="2"/>
        <v>127443.00000000001</v>
      </c>
    </row>
    <row r="27" spans="1:14" ht="15.75">
      <c r="A27" s="9">
        <v>8</v>
      </c>
      <c r="B27" s="95">
        <v>14</v>
      </c>
      <c r="C27" s="96" t="s">
        <v>15</v>
      </c>
      <c r="D27" s="97" t="s">
        <v>48</v>
      </c>
      <c r="E27" s="96" t="s">
        <v>42</v>
      </c>
      <c r="F27" s="98"/>
      <c r="G27" s="98"/>
      <c r="H27" s="99" t="s">
        <v>4</v>
      </c>
      <c r="I27" s="100">
        <v>51.98</v>
      </c>
      <c r="J27" s="382"/>
      <c r="K27" s="101"/>
      <c r="L27" s="102">
        <f t="shared" si="0"/>
        <v>0</v>
      </c>
      <c r="M27" s="102">
        <f t="shared" si="1"/>
        <v>0</v>
      </c>
      <c r="N27" s="355">
        <f t="shared" si="2"/>
        <v>0</v>
      </c>
    </row>
    <row r="28" spans="2:14" ht="15.75">
      <c r="B28" s="103"/>
      <c r="C28" s="104"/>
      <c r="D28" s="97"/>
      <c r="E28" s="104" t="s">
        <v>43</v>
      </c>
      <c r="F28" s="98"/>
      <c r="G28" s="98"/>
      <c r="H28" s="106" t="s">
        <v>5</v>
      </c>
      <c r="I28" s="107">
        <v>30</v>
      </c>
      <c r="J28" s="383"/>
      <c r="K28" s="108"/>
      <c r="L28" s="109">
        <f t="shared" si="0"/>
        <v>0</v>
      </c>
      <c r="M28" s="109">
        <f t="shared" si="1"/>
        <v>0</v>
      </c>
      <c r="N28" s="356">
        <f t="shared" si="2"/>
        <v>0</v>
      </c>
    </row>
    <row r="29" spans="2:14" ht="16.5" thickBot="1">
      <c r="B29" s="110"/>
      <c r="C29" s="111"/>
      <c r="D29" s="112"/>
      <c r="E29" s="111"/>
      <c r="F29" s="113">
        <v>1</v>
      </c>
      <c r="G29" s="113">
        <v>1</v>
      </c>
      <c r="H29" s="114" t="s">
        <v>6</v>
      </c>
      <c r="I29" s="115">
        <v>6.84</v>
      </c>
      <c r="J29" s="384">
        <f>SUM(I27,I28,I29)</f>
        <v>88.82</v>
      </c>
      <c r="K29" s="116">
        <v>1150</v>
      </c>
      <c r="L29" s="117">
        <f t="shared" si="0"/>
        <v>102142.99999999999</v>
      </c>
      <c r="M29" s="117">
        <f t="shared" si="1"/>
        <v>20428.6</v>
      </c>
      <c r="N29" s="357">
        <f t="shared" si="2"/>
        <v>122571.59999999998</v>
      </c>
    </row>
    <row r="30" spans="1:14" ht="15.75">
      <c r="A30" s="9">
        <v>9</v>
      </c>
      <c r="B30" s="42">
        <v>15</v>
      </c>
      <c r="C30" s="75" t="s">
        <v>13</v>
      </c>
      <c r="D30" s="76" t="s">
        <v>48</v>
      </c>
      <c r="E30" s="75" t="s">
        <v>42</v>
      </c>
      <c r="F30" s="77"/>
      <c r="G30" s="77"/>
      <c r="H30" s="78" t="s">
        <v>4</v>
      </c>
      <c r="I30" s="79">
        <v>65.52</v>
      </c>
      <c r="J30" s="379"/>
      <c r="K30" s="80"/>
      <c r="L30" s="81">
        <f t="shared" si="0"/>
        <v>0</v>
      </c>
      <c r="M30" s="81">
        <f t="shared" si="1"/>
        <v>0</v>
      </c>
      <c r="N30" s="352">
        <f t="shared" si="2"/>
        <v>0</v>
      </c>
    </row>
    <row r="31" spans="2:14" ht="15.75">
      <c r="B31" s="60"/>
      <c r="C31" s="82"/>
      <c r="D31" s="119"/>
      <c r="E31" s="82" t="s">
        <v>37</v>
      </c>
      <c r="F31" s="77"/>
      <c r="G31" s="77"/>
      <c r="H31" s="84" t="s">
        <v>5</v>
      </c>
      <c r="I31" s="85">
        <v>15.43</v>
      </c>
      <c r="J31" s="380"/>
      <c r="K31" s="86"/>
      <c r="L31" s="87">
        <f t="shared" si="0"/>
        <v>0</v>
      </c>
      <c r="M31" s="87">
        <f t="shared" si="1"/>
        <v>0</v>
      </c>
      <c r="N31" s="353">
        <f t="shared" si="2"/>
        <v>0</v>
      </c>
    </row>
    <row r="32" spans="2:14" ht="16.5" thickBot="1">
      <c r="B32" s="88"/>
      <c r="C32" s="89"/>
      <c r="D32" s="120"/>
      <c r="E32" s="89"/>
      <c r="F32" s="118">
        <v>1</v>
      </c>
      <c r="G32" s="118">
        <v>1</v>
      </c>
      <c r="H32" s="92" t="s">
        <v>6</v>
      </c>
      <c r="I32" s="93">
        <v>6.75</v>
      </c>
      <c r="J32" s="381">
        <f>SUM(I30,I31,I32)</f>
        <v>87.69999999999999</v>
      </c>
      <c r="K32" s="94">
        <v>1150</v>
      </c>
      <c r="L32" s="61">
        <f t="shared" si="0"/>
        <v>100854.99999999999</v>
      </c>
      <c r="M32" s="61">
        <f t="shared" si="1"/>
        <v>20171</v>
      </c>
      <c r="N32" s="354">
        <f t="shared" si="2"/>
        <v>121025.99999999999</v>
      </c>
    </row>
    <row r="33" spans="1:14" ht="15.75">
      <c r="A33" s="9">
        <v>10</v>
      </c>
      <c r="B33" s="95">
        <v>16</v>
      </c>
      <c r="C33" s="96" t="s">
        <v>27</v>
      </c>
      <c r="D33" s="97" t="s">
        <v>46</v>
      </c>
      <c r="E33" s="96" t="s">
        <v>41</v>
      </c>
      <c r="F33" s="98"/>
      <c r="G33" s="98"/>
      <c r="H33" s="99" t="s">
        <v>4</v>
      </c>
      <c r="I33" s="100">
        <v>62.96</v>
      </c>
      <c r="J33" s="385"/>
      <c r="K33" s="101"/>
      <c r="L33" s="102">
        <f t="shared" si="0"/>
        <v>0</v>
      </c>
      <c r="M33" s="102">
        <f t="shared" si="1"/>
        <v>0</v>
      </c>
      <c r="N33" s="355">
        <f t="shared" si="2"/>
        <v>0</v>
      </c>
    </row>
    <row r="34" spans="2:14" ht="15.75">
      <c r="B34" s="103"/>
      <c r="C34" s="104"/>
      <c r="D34" s="97"/>
      <c r="E34" s="104"/>
      <c r="F34" s="98"/>
      <c r="G34" s="98"/>
      <c r="H34" s="106" t="s">
        <v>5</v>
      </c>
      <c r="I34" s="107">
        <v>14.96</v>
      </c>
      <c r="J34" s="386"/>
      <c r="K34" s="108"/>
      <c r="L34" s="109">
        <f t="shared" si="0"/>
        <v>0</v>
      </c>
      <c r="M34" s="109">
        <f t="shared" si="1"/>
        <v>0</v>
      </c>
      <c r="N34" s="356">
        <f t="shared" si="2"/>
        <v>0</v>
      </c>
    </row>
    <row r="35" spans="2:14" ht="16.5" thickBot="1">
      <c r="B35" s="110"/>
      <c r="C35" s="111"/>
      <c r="D35" s="112"/>
      <c r="E35" s="111"/>
      <c r="F35" s="113">
        <v>1</v>
      </c>
      <c r="G35" s="113">
        <v>1</v>
      </c>
      <c r="H35" s="114" t="s">
        <v>6</v>
      </c>
      <c r="I35" s="115">
        <v>6.5</v>
      </c>
      <c r="J35" s="384">
        <f>SUM(I33,I34,I35)</f>
        <v>84.42</v>
      </c>
      <c r="K35" s="116">
        <v>1100</v>
      </c>
      <c r="L35" s="117">
        <f t="shared" si="0"/>
        <v>92862</v>
      </c>
      <c r="M35" s="117">
        <f t="shared" si="1"/>
        <v>18572.4</v>
      </c>
      <c r="N35" s="357">
        <f t="shared" si="2"/>
        <v>111434.4</v>
      </c>
    </row>
    <row r="36" spans="1:14" ht="15.75">
      <c r="A36" s="9">
        <v>11</v>
      </c>
      <c r="B36" s="42">
        <v>19</v>
      </c>
      <c r="C36" s="63" t="s">
        <v>27</v>
      </c>
      <c r="D36" s="76" t="s">
        <v>46</v>
      </c>
      <c r="E36" s="75" t="s">
        <v>41</v>
      </c>
      <c r="F36" s="124"/>
      <c r="G36" s="124"/>
      <c r="H36" s="78" t="s">
        <v>4</v>
      </c>
      <c r="I36" s="125">
        <v>60.31</v>
      </c>
      <c r="J36" s="368"/>
      <c r="K36" s="80"/>
      <c r="L36" s="81">
        <f t="shared" si="0"/>
        <v>0</v>
      </c>
      <c r="M36" s="81">
        <f t="shared" si="1"/>
        <v>0</v>
      </c>
      <c r="N36" s="352">
        <f t="shared" si="2"/>
        <v>0</v>
      </c>
    </row>
    <row r="37" spans="2:14" ht="15.75">
      <c r="B37" s="60"/>
      <c r="C37" s="62"/>
      <c r="D37" s="119"/>
      <c r="E37" s="62"/>
      <c r="F37" s="126"/>
      <c r="G37" s="126"/>
      <c r="H37" s="84" t="s">
        <v>5</v>
      </c>
      <c r="I37" s="127">
        <v>15.43</v>
      </c>
      <c r="J37" s="369"/>
      <c r="K37" s="86"/>
      <c r="L37" s="87">
        <f t="shared" si="0"/>
        <v>0</v>
      </c>
      <c r="M37" s="87">
        <f t="shared" si="1"/>
        <v>0</v>
      </c>
      <c r="N37" s="353">
        <f t="shared" si="2"/>
        <v>0</v>
      </c>
    </row>
    <row r="38" spans="2:14" ht="16.5" thickBot="1">
      <c r="B38" s="88"/>
      <c r="C38" s="128"/>
      <c r="D38" s="120"/>
      <c r="E38" s="128"/>
      <c r="F38" s="129">
        <v>1</v>
      </c>
      <c r="G38" s="129">
        <v>1</v>
      </c>
      <c r="H38" s="122" t="s">
        <v>6</v>
      </c>
      <c r="I38" s="130">
        <v>6.32</v>
      </c>
      <c r="J38" s="387">
        <f>SUM(I36,I37,I38)</f>
        <v>82.06</v>
      </c>
      <c r="K38" s="94">
        <v>1100</v>
      </c>
      <c r="L38" s="61">
        <f t="shared" si="0"/>
        <v>90266</v>
      </c>
      <c r="M38" s="61">
        <f t="shared" si="1"/>
        <v>18053.2</v>
      </c>
      <c r="N38" s="354">
        <f t="shared" si="2"/>
        <v>108319.2</v>
      </c>
    </row>
    <row r="39" spans="2:10" ht="15.75">
      <c r="B39" s="12"/>
      <c r="C39" s="7"/>
      <c r="D39" s="12"/>
      <c r="E39" s="7"/>
      <c r="F39" s="8"/>
      <c r="G39" s="8"/>
      <c r="H39" s="7"/>
      <c r="I39" s="24"/>
      <c r="J39" s="388"/>
    </row>
    <row r="40" spans="3:14" ht="30" thickBot="1">
      <c r="C40" s="442" t="s">
        <v>60</v>
      </c>
      <c r="D40" s="442"/>
      <c r="E40" s="442"/>
      <c r="F40" s="442"/>
      <c r="G40" s="442"/>
      <c r="H40" s="442"/>
      <c r="I40" s="442"/>
      <c r="J40" s="442"/>
      <c r="N40" s="348" t="s">
        <v>49</v>
      </c>
    </row>
    <row r="41" spans="2:14" ht="24">
      <c r="B41" s="33" t="s">
        <v>0</v>
      </c>
      <c r="C41" s="34" t="s">
        <v>10</v>
      </c>
      <c r="D41" s="35" t="s">
        <v>7</v>
      </c>
      <c r="E41" s="36" t="s">
        <v>1</v>
      </c>
      <c r="F41" s="36" t="s">
        <v>9</v>
      </c>
      <c r="G41" s="36" t="s">
        <v>8</v>
      </c>
      <c r="H41" s="36" t="s">
        <v>11</v>
      </c>
      <c r="I41" s="37" t="s">
        <v>2</v>
      </c>
      <c r="J41" s="389" t="s">
        <v>3</v>
      </c>
      <c r="K41" s="38" t="s">
        <v>23</v>
      </c>
      <c r="L41" s="51" t="s">
        <v>25</v>
      </c>
      <c r="M41" s="52" t="s">
        <v>24</v>
      </c>
      <c r="N41" s="350" t="s">
        <v>26</v>
      </c>
    </row>
    <row r="42" spans="2:14" ht="16.5" thickBot="1">
      <c r="B42" s="53"/>
      <c r="C42" s="443"/>
      <c r="D42" s="443"/>
      <c r="E42" s="443"/>
      <c r="F42" s="443"/>
      <c r="G42" s="443"/>
      <c r="H42" s="443"/>
      <c r="I42" s="443"/>
      <c r="J42" s="444"/>
      <c r="K42" s="21"/>
      <c r="L42" s="18">
        <f aca="true" t="shared" si="3" ref="L42:L48">J42*K42</f>
        <v>0</v>
      </c>
      <c r="M42" s="18">
        <f aca="true" t="shared" si="4" ref="M42:M48">L42*20%</f>
        <v>0</v>
      </c>
      <c r="N42" s="358">
        <f aca="true" t="shared" si="5" ref="N42:N48">L42+M42</f>
        <v>0</v>
      </c>
    </row>
    <row r="43" spans="1:14" ht="15.75">
      <c r="A43" s="9">
        <v>1</v>
      </c>
      <c r="B43" s="60">
        <v>31</v>
      </c>
      <c r="C43" s="75" t="s">
        <v>27</v>
      </c>
      <c r="D43" s="76" t="s">
        <v>46</v>
      </c>
      <c r="E43" s="75" t="s">
        <v>41</v>
      </c>
      <c r="F43" s="83"/>
      <c r="G43" s="83"/>
      <c r="H43" s="78" t="s">
        <v>4</v>
      </c>
      <c r="I43" s="79">
        <v>62.96</v>
      </c>
      <c r="J43" s="390"/>
      <c r="K43" s="80"/>
      <c r="L43" s="81">
        <f t="shared" si="3"/>
        <v>0</v>
      </c>
      <c r="M43" s="81">
        <f t="shared" si="4"/>
        <v>0</v>
      </c>
      <c r="N43" s="352">
        <f t="shared" si="5"/>
        <v>0</v>
      </c>
    </row>
    <row r="44" spans="2:14" ht="15.75">
      <c r="B44" s="60"/>
      <c r="C44" s="82"/>
      <c r="D44" s="76"/>
      <c r="E44" s="82"/>
      <c r="F44" s="83"/>
      <c r="G44" s="83"/>
      <c r="H44" s="84" t="s">
        <v>5</v>
      </c>
      <c r="I44" s="85">
        <v>14.96</v>
      </c>
      <c r="J44" s="391"/>
      <c r="K44" s="86"/>
      <c r="L44" s="87">
        <f t="shared" si="3"/>
        <v>0</v>
      </c>
      <c r="M44" s="87">
        <f t="shared" si="4"/>
        <v>0</v>
      </c>
      <c r="N44" s="353">
        <f t="shared" si="5"/>
        <v>0</v>
      </c>
    </row>
    <row r="45" spans="2:14" ht="16.5" thickBot="1">
      <c r="B45" s="88"/>
      <c r="C45" s="89"/>
      <c r="D45" s="90"/>
      <c r="E45" s="89"/>
      <c r="F45" s="91">
        <v>1</v>
      </c>
      <c r="G45" s="91">
        <v>1</v>
      </c>
      <c r="H45" s="92" t="s">
        <v>6</v>
      </c>
      <c r="I45" s="93">
        <v>6.5</v>
      </c>
      <c r="J45" s="381">
        <f>SUM(I43,I44,I45)</f>
        <v>84.42</v>
      </c>
      <c r="K45" s="94">
        <v>1100</v>
      </c>
      <c r="L45" s="61">
        <f t="shared" si="3"/>
        <v>92862</v>
      </c>
      <c r="M45" s="61">
        <f t="shared" si="4"/>
        <v>18572.4</v>
      </c>
      <c r="N45" s="354">
        <f t="shared" si="5"/>
        <v>111434.4</v>
      </c>
    </row>
    <row r="46" spans="1:14" ht="15.75">
      <c r="A46" s="9">
        <v>2</v>
      </c>
      <c r="B46" s="95">
        <v>34</v>
      </c>
      <c r="C46" s="134" t="s">
        <v>27</v>
      </c>
      <c r="D46" s="97" t="s">
        <v>46</v>
      </c>
      <c r="E46" s="96" t="s">
        <v>41</v>
      </c>
      <c r="F46" s="98"/>
      <c r="G46" s="98"/>
      <c r="H46" s="99" t="s">
        <v>4</v>
      </c>
      <c r="I46" s="136">
        <v>60.31</v>
      </c>
      <c r="J46" s="371"/>
      <c r="K46" s="101"/>
      <c r="L46" s="102">
        <f t="shared" si="3"/>
        <v>0</v>
      </c>
      <c r="M46" s="102">
        <f t="shared" si="4"/>
        <v>0</v>
      </c>
      <c r="N46" s="355">
        <f t="shared" si="5"/>
        <v>0</v>
      </c>
    </row>
    <row r="47" spans="2:14" ht="15.75">
      <c r="B47" s="103"/>
      <c r="C47" s="137"/>
      <c r="D47" s="131"/>
      <c r="E47" s="137"/>
      <c r="F47" s="98"/>
      <c r="G47" s="98"/>
      <c r="H47" s="106" t="s">
        <v>5</v>
      </c>
      <c r="I47" s="139">
        <v>15.43</v>
      </c>
      <c r="J47" s="372"/>
      <c r="K47" s="108"/>
      <c r="L47" s="109">
        <f t="shared" si="3"/>
        <v>0</v>
      </c>
      <c r="M47" s="109">
        <f t="shared" si="4"/>
        <v>0</v>
      </c>
      <c r="N47" s="356">
        <f t="shared" si="5"/>
        <v>0</v>
      </c>
    </row>
    <row r="48" spans="2:14" ht="16.5" thickBot="1">
      <c r="B48" s="110"/>
      <c r="C48" s="140"/>
      <c r="D48" s="132"/>
      <c r="E48" s="140"/>
      <c r="F48" s="113">
        <v>1</v>
      </c>
      <c r="G48" s="113">
        <v>1</v>
      </c>
      <c r="H48" s="142" t="s">
        <v>6</v>
      </c>
      <c r="I48" s="143">
        <v>6.32</v>
      </c>
      <c r="J48" s="392">
        <f>SUM(I46,I47,I48)</f>
        <v>82.06</v>
      </c>
      <c r="K48" s="116">
        <v>1100</v>
      </c>
      <c r="L48" s="117">
        <f t="shared" si="3"/>
        <v>90266</v>
      </c>
      <c r="M48" s="117">
        <f t="shared" si="4"/>
        <v>18053.2</v>
      </c>
      <c r="N48" s="357">
        <f t="shared" si="5"/>
        <v>108319.2</v>
      </c>
    </row>
    <row r="49" spans="1:14" ht="15.75">
      <c r="A49" s="9">
        <v>3</v>
      </c>
      <c r="B49" s="95">
        <v>46</v>
      </c>
      <c r="C49" s="96" t="s">
        <v>27</v>
      </c>
      <c r="D49" s="97" t="s">
        <v>46</v>
      </c>
      <c r="E49" s="96" t="s">
        <v>41</v>
      </c>
      <c r="F49" s="98"/>
      <c r="G49" s="98"/>
      <c r="H49" s="99" t="s">
        <v>4</v>
      </c>
      <c r="I49" s="100">
        <v>62.58</v>
      </c>
      <c r="J49" s="382"/>
      <c r="K49" s="101"/>
      <c r="L49" s="102">
        <f aca="true" t="shared" si="6" ref="L49:L63">J49*K49</f>
        <v>0</v>
      </c>
      <c r="M49" s="102">
        <f aca="true" t="shared" si="7" ref="M49:M63">L49*20%</f>
        <v>0</v>
      </c>
      <c r="N49" s="355">
        <f aca="true" t="shared" si="8" ref="N49:N63">L49+M49</f>
        <v>0</v>
      </c>
    </row>
    <row r="50" spans="2:14" ht="15.75">
      <c r="B50" s="103"/>
      <c r="C50" s="104"/>
      <c r="D50" s="97"/>
      <c r="E50" s="104"/>
      <c r="F50" s="98"/>
      <c r="G50" s="98"/>
      <c r="H50" s="106" t="s">
        <v>5</v>
      </c>
      <c r="I50" s="107">
        <v>15.37</v>
      </c>
      <c r="J50" s="383"/>
      <c r="K50" s="108"/>
      <c r="L50" s="109">
        <f t="shared" si="6"/>
        <v>0</v>
      </c>
      <c r="M50" s="109">
        <f t="shared" si="7"/>
        <v>0</v>
      </c>
      <c r="N50" s="356">
        <f t="shared" si="8"/>
        <v>0</v>
      </c>
    </row>
    <row r="51" spans="2:14" ht="16.5" thickBot="1">
      <c r="B51" s="110"/>
      <c r="C51" s="111"/>
      <c r="D51" s="112"/>
      <c r="E51" s="111"/>
      <c r="F51" s="113">
        <v>1</v>
      </c>
      <c r="G51" s="113">
        <v>1</v>
      </c>
      <c r="H51" s="114" t="s">
        <v>6</v>
      </c>
      <c r="I51" s="115">
        <v>6.5</v>
      </c>
      <c r="J51" s="384">
        <f>SUM(I49,I50,I51)</f>
        <v>84.45</v>
      </c>
      <c r="K51" s="116">
        <v>1100</v>
      </c>
      <c r="L51" s="117">
        <f t="shared" si="6"/>
        <v>92895</v>
      </c>
      <c r="M51" s="117">
        <f t="shared" si="7"/>
        <v>18579</v>
      </c>
      <c r="N51" s="357">
        <f t="shared" si="8"/>
        <v>111474</v>
      </c>
    </row>
    <row r="52" spans="1:14" ht="15.75">
      <c r="A52" s="9">
        <v>4</v>
      </c>
      <c r="B52" s="42">
        <v>49</v>
      </c>
      <c r="C52" s="75" t="s">
        <v>13</v>
      </c>
      <c r="D52" s="76" t="s">
        <v>46</v>
      </c>
      <c r="E52" s="75" t="s">
        <v>42</v>
      </c>
      <c r="F52" s="124"/>
      <c r="G52" s="124"/>
      <c r="H52" s="78" t="s">
        <v>4</v>
      </c>
      <c r="I52" s="79">
        <v>63.31</v>
      </c>
      <c r="J52" s="379"/>
      <c r="K52" s="80"/>
      <c r="L52" s="81">
        <f t="shared" si="6"/>
        <v>0</v>
      </c>
      <c r="M52" s="81">
        <f t="shared" si="7"/>
        <v>0</v>
      </c>
      <c r="N52" s="352">
        <f t="shared" si="8"/>
        <v>0</v>
      </c>
    </row>
    <row r="53" spans="2:14" ht="15.75">
      <c r="B53" s="60"/>
      <c r="C53" s="82"/>
      <c r="D53" s="119"/>
      <c r="E53" s="82" t="s">
        <v>37</v>
      </c>
      <c r="F53" s="126"/>
      <c r="G53" s="126"/>
      <c r="H53" s="84" t="s">
        <v>5</v>
      </c>
      <c r="I53" s="85">
        <v>21.93</v>
      </c>
      <c r="J53" s="380"/>
      <c r="K53" s="86"/>
      <c r="L53" s="87">
        <f t="shared" si="6"/>
        <v>0</v>
      </c>
      <c r="M53" s="87">
        <f t="shared" si="7"/>
        <v>0</v>
      </c>
      <c r="N53" s="353">
        <f t="shared" si="8"/>
        <v>0</v>
      </c>
    </row>
    <row r="54" spans="2:14" ht="16.5" thickBot="1">
      <c r="B54" s="88"/>
      <c r="C54" s="89"/>
      <c r="D54" s="120"/>
      <c r="E54" s="89"/>
      <c r="F54" s="129">
        <v>1</v>
      </c>
      <c r="G54" s="129">
        <v>1</v>
      </c>
      <c r="H54" s="92" t="s">
        <v>6</v>
      </c>
      <c r="I54" s="93">
        <v>7.11</v>
      </c>
      <c r="J54" s="381">
        <f>SUM(I52,I53,I54)</f>
        <v>92.35000000000001</v>
      </c>
      <c r="K54" s="94">
        <v>1150</v>
      </c>
      <c r="L54" s="61">
        <f t="shared" si="6"/>
        <v>106202.50000000001</v>
      </c>
      <c r="M54" s="61">
        <f t="shared" si="7"/>
        <v>21240.500000000004</v>
      </c>
      <c r="N54" s="354">
        <f t="shared" si="8"/>
        <v>127443.00000000001</v>
      </c>
    </row>
    <row r="55" spans="1:14" ht="15.75">
      <c r="A55" s="9">
        <v>5</v>
      </c>
      <c r="B55" s="95">
        <v>50</v>
      </c>
      <c r="C55" s="96" t="s">
        <v>27</v>
      </c>
      <c r="D55" s="97" t="s">
        <v>45</v>
      </c>
      <c r="E55" s="96" t="s">
        <v>41</v>
      </c>
      <c r="F55" s="135"/>
      <c r="G55" s="135"/>
      <c r="H55" s="99" t="s">
        <v>4</v>
      </c>
      <c r="I55" s="100">
        <v>62.58</v>
      </c>
      <c r="J55" s="382"/>
      <c r="K55" s="101"/>
      <c r="L55" s="102">
        <f t="shared" si="6"/>
        <v>0</v>
      </c>
      <c r="M55" s="102">
        <f t="shared" si="7"/>
        <v>0</v>
      </c>
      <c r="N55" s="355">
        <f t="shared" si="8"/>
        <v>0</v>
      </c>
    </row>
    <row r="56" spans="2:14" ht="15.75">
      <c r="B56" s="103"/>
      <c r="C56" s="104"/>
      <c r="D56" s="97"/>
      <c r="E56" s="104"/>
      <c r="F56" s="138"/>
      <c r="G56" s="138"/>
      <c r="H56" s="106" t="s">
        <v>5</v>
      </c>
      <c r="I56" s="107">
        <v>19.69</v>
      </c>
      <c r="J56" s="383"/>
      <c r="K56" s="108"/>
      <c r="L56" s="109">
        <f t="shared" si="6"/>
        <v>0</v>
      </c>
      <c r="M56" s="109">
        <f t="shared" si="7"/>
        <v>0</v>
      </c>
      <c r="N56" s="356">
        <f t="shared" si="8"/>
        <v>0</v>
      </c>
    </row>
    <row r="57" spans="2:14" ht="16.5" thickBot="1">
      <c r="B57" s="110"/>
      <c r="C57" s="111"/>
      <c r="D57" s="112"/>
      <c r="E57" s="111"/>
      <c r="F57" s="141">
        <v>1</v>
      </c>
      <c r="G57" s="141">
        <v>1</v>
      </c>
      <c r="H57" s="114" t="s">
        <v>6</v>
      </c>
      <c r="I57" s="115">
        <v>6.86</v>
      </c>
      <c r="J57" s="384">
        <f>SUM(I55,I56,I57)</f>
        <v>89.13</v>
      </c>
      <c r="K57" s="116">
        <v>1150</v>
      </c>
      <c r="L57" s="117">
        <f t="shared" si="6"/>
        <v>102499.5</v>
      </c>
      <c r="M57" s="117">
        <f t="shared" si="7"/>
        <v>20499.9</v>
      </c>
      <c r="N57" s="438">
        <f t="shared" si="8"/>
        <v>122999.4</v>
      </c>
    </row>
    <row r="58" spans="1:14" ht="15.75">
      <c r="A58" s="9">
        <v>6</v>
      </c>
      <c r="B58" s="42">
        <v>53</v>
      </c>
      <c r="C58" s="75" t="s">
        <v>13</v>
      </c>
      <c r="D58" s="76" t="s">
        <v>45</v>
      </c>
      <c r="E58" s="75" t="s">
        <v>42</v>
      </c>
      <c r="F58" s="124"/>
      <c r="G58" s="124"/>
      <c r="H58" s="78" t="s">
        <v>4</v>
      </c>
      <c r="I58" s="79">
        <v>63.31</v>
      </c>
      <c r="J58" s="379"/>
      <c r="K58" s="80"/>
      <c r="L58" s="81">
        <f t="shared" si="6"/>
        <v>0</v>
      </c>
      <c r="M58" s="81">
        <f t="shared" si="7"/>
        <v>0</v>
      </c>
      <c r="N58" s="352">
        <f t="shared" si="8"/>
        <v>0</v>
      </c>
    </row>
    <row r="59" spans="2:14" ht="15.75">
      <c r="B59" s="60"/>
      <c r="C59" s="82"/>
      <c r="D59" s="119"/>
      <c r="E59" s="82" t="s">
        <v>37</v>
      </c>
      <c r="F59" s="126"/>
      <c r="G59" s="126"/>
      <c r="H59" s="84" t="s">
        <v>5</v>
      </c>
      <c r="I59" s="85">
        <v>27.81</v>
      </c>
      <c r="J59" s="380"/>
      <c r="K59" s="86"/>
      <c r="L59" s="87">
        <f t="shared" si="6"/>
        <v>0</v>
      </c>
      <c r="M59" s="87">
        <f t="shared" si="7"/>
        <v>0</v>
      </c>
      <c r="N59" s="353">
        <f t="shared" si="8"/>
        <v>0</v>
      </c>
    </row>
    <row r="60" spans="2:14" ht="16.5" thickBot="1">
      <c r="B60" s="88"/>
      <c r="C60" s="89"/>
      <c r="D60" s="120"/>
      <c r="E60" s="89"/>
      <c r="F60" s="129">
        <v>1</v>
      </c>
      <c r="G60" s="129">
        <v>1</v>
      </c>
      <c r="H60" s="92" t="s">
        <v>6</v>
      </c>
      <c r="I60" s="93">
        <v>7.6</v>
      </c>
      <c r="J60" s="381">
        <f>SUM(I58,I59,I60)</f>
        <v>98.72</v>
      </c>
      <c r="K60" s="94">
        <v>1150</v>
      </c>
      <c r="L60" s="61">
        <f t="shared" si="6"/>
        <v>113528</v>
      </c>
      <c r="M60" s="61">
        <f t="shared" si="7"/>
        <v>22705.600000000002</v>
      </c>
      <c r="N60" s="354">
        <f t="shared" si="8"/>
        <v>136233.6</v>
      </c>
    </row>
    <row r="61" spans="1:14" ht="15.75">
      <c r="A61" s="9">
        <v>7</v>
      </c>
      <c r="B61" s="42">
        <v>57</v>
      </c>
      <c r="C61" s="75" t="s">
        <v>13</v>
      </c>
      <c r="D61" s="76" t="s">
        <v>47</v>
      </c>
      <c r="E61" s="75" t="s">
        <v>42</v>
      </c>
      <c r="F61" s="124"/>
      <c r="G61" s="124"/>
      <c r="H61" s="78" t="s">
        <v>4</v>
      </c>
      <c r="I61" s="79">
        <v>63.31</v>
      </c>
      <c r="J61" s="379"/>
      <c r="K61" s="80"/>
      <c r="L61" s="81">
        <f t="shared" si="6"/>
        <v>0</v>
      </c>
      <c r="M61" s="81">
        <f t="shared" si="7"/>
        <v>0</v>
      </c>
      <c r="N61" s="352">
        <f t="shared" si="8"/>
        <v>0</v>
      </c>
    </row>
    <row r="62" spans="2:14" ht="15.75">
      <c r="B62" s="60"/>
      <c r="C62" s="82"/>
      <c r="D62" s="119"/>
      <c r="E62" s="82" t="s">
        <v>37</v>
      </c>
      <c r="F62" s="126"/>
      <c r="G62" s="126"/>
      <c r="H62" s="84" t="s">
        <v>5</v>
      </c>
      <c r="I62" s="85">
        <v>21.93</v>
      </c>
      <c r="J62" s="380"/>
      <c r="K62" s="86"/>
      <c r="L62" s="87">
        <f t="shared" si="6"/>
        <v>0</v>
      </c>
      <c r="M62" s="87">
        <f t="shared" si="7"/>
        <v>0</v>
      </c>
      <c r="N62" s="353">
        <f t="shared" si="8"/>
        <v>0</v>
      </c>
    </row>
    <row r="63" spans="2:14" ht="16.5" thickBot="1">
      <c r="B63" s="88"/>
      <c r="C63" s="89"/>
      <c r="D63" s="120"/>
      <c r="E63" s="89"/>
      <c r="F63" s="129">
        <v>1</v>
      </c>
      <c r="G63" s="129">
        <v>1</v>
      </c>
      <c r="H63" s="92" t="s">
        <v>6</v>
      </c>
      <c r="I63" s="93">
        <v>7.11</v>
      </c>
      <c r="J63" s="381">
        <f>SUM(I61,I62,I63)</f>
        <v>92.35000000000001</v>
      </c>
      <c r="K63" s="94">
        <v>1150</v>
      </c>
      <c r="L63" s="61">
        <f t="shared" si="6"/>
        <v>106202.50000000001</v>
      </c>
      <c r="M63" s="61">
        <f t="shared" si="7"/>
        <v>21240.500000000004</v>
      </c>
      <c r="N63" s="354">
        <f t="shared" si="8"/>
        <v>127443.00000000001</v>
      </c>
    </row>
    <row r="64" spans="2:10" ht="15.75">
      <c r="B64" s="12"/>
      <c r="C64" s="7"/>
      <c r="D64" s="12"/>
      <c r="E64" s="7"/>
      <c r="F64" s="8"/>
      <c r="G64" s="8"/>
      <c r="H64" s="7"/>
      <c r="I64" s="24"/>
      <c r="J64" s="388"/>
    </row>
    <row r="65" spans="2:10" ht="30">
      <c r="B65" s="12"/>
      <c r="C65" s="59" t="s">
        <v>51</v>
      </c>
      <c r="D65" s="12"/>
      <c r="E65" s="7"/>
      <c r="F65" s="7"/>
      <c r="G65" s="7"/>
      <c r="H65" s="7"/>
      <c r="I65" s="27"/>
      <c r="J65" s="388"/>
    </row>
    <row r="66" spans="2:14" ht="15.75">
      <c r="B66" s="145"/>
      <c r="C66" s="146"/>
      <c r="D66" s="147"/>
      <c r="E66" s="146"/>
      <c r="F66" s="146"/>
      <c r="G66" s="146"/>
      <c r="H66" s="146"/>
      <c r="I66" s="148"/>
      <c r="J66" s="393"/>
      <c r="K66" s="150"/>
      <c r="L66" s="149"/>
      <c r="M66" s="149"/>
      <c r="N66" s="359"/>
    </row>
    <row r="67" spans="3:14" ht="30" thickBot="1">
      <c r="C67" s="442" t="s">
        <v>59</v>
      </c>
      <c r="D67" s="442"/>
      <c r="E67" s="442"/>
      <c r="F67" s="442"/>
      <c r="G67" s="442"/>
      <c r="H67" s="442"/>
      <c r="I67" s="442"/>
      <c r="J67" s="442"/>
      <c r="N67" s="348">
        <v>2</v>
      </c>
    </row>
    <row r="68" spans="2:14" ht="24">
      <c r="B68" s="33" t="s">
        <v>0</v>
      </c>
      <c r="C68" s="34" t="s">
        <v>10</v>
      </c>
      <c r="D68" s="35" t="s">
        <v>7</v>
      </c>
      <c r="E68" s="36" t="s">
        <v>1</v>
      </c>
      <c r="F68" s="36" t="s">
        <v>9</v>
      </c>
      <c r="G68" s="36" t="s">
        <v>8</v>
      </c>
      <c r="H68" s="36" t="s">
        <v>11</v>
      </c>
      <c r="I68" s="37" t="s">
        <v>2</v>
      </c>
      <c r="J68" s="389" t="s">
        <v>3</v>
      </c>
      <c r="K68" s="38" t="s">
        <v>23</v>
      </c>
      <c r="L68" s="51" t="s">
        <v>25</v>
      </c>
      <c r="M68" s="52" t="s">
        <v>24</v>
      </c>
      <c r="N68" s="350" t="s">
        <v>26</v>
      </c>
    </row>
    <row r="69" spans="2:14" ht="16.5" thickBot="1">
      <c r="B69" s="53"/>
      <c r="C69" s="443"/>
      <c r="D69" s="443"/>
      <c r="E69" s="443"/>
      <c r="F69" s="443"/>
      <c r="G69" s="443"/>
      <c r="H69" s="443"/>
      <c r="I69" s="443"/>
      <c r="J69" s="444"/>
      <c r="K69" s="21"/>
      <c r="L69" s="18"/>
      <c r="M69" s="18"/>
      <c r="N69" s="358"/>
    </row>
    <row r="70" spans="1:14" ht="15.75">
      <c r="A70" s="9">
        <v>1</v>
      </c>
      <c r="B70" s="60">
        <v>61</v>
      </c>
      <c r="C70" s="75" t="s">
        <v>27</v>
      </c>
      <c r="D70" s="76" t="s">
        <v>46</v>
      </c>
      <c r="E70" s="75" t="s">
        <v>41</v>
      </c>
      <c r="F70" s="83"/>
      <c r="G70" s="83"/>
      <c r="H70" s="78" t="s">
        <v>4</v>
      </c>
      <c r="I70" s="79">
        <v>62.96</v>
      </c>
      <c r="J70" s="394"/>
      <c r="K70" s="80"/>
      <c r="L70" s="81">
        <f aca="true" t="shared" si="9" ref="L70:L105">J70*K70</f>
        <v>0</v>
      </c>
      <c r="M70" s="81">
        <f aca="true" t="shared" si="10" ref="M70:M105">L70*20%</f>
        <v>0</v>
      </c>
      <c r="N70" s="352">
        <f aca="true" t="shared" si="11" ref="N70:N105">L70+M70</f>
        <v>0</v>
      </c>
    </row>
    <row r="71" spans="2:14" ht="15.75">
      <c r="B71" s="60"/>
      <c r="C71" s="82"/>
      <c r="D71" s="76"/>
      <c r="E71" s="82"/>
      <c r="F71" s="83"/>
      <c r="G71" s="83"/>
      <c r="H71" s="84" t="s">
        <v>5</v>
      </c>
      <c r="I71" s="85">
        <v>14.96</v>
      </c>
      <c r="J71" s="380"/>
      <c r="K71" s="86"/>
      <c r="L71" s="87">
        <f t="shared" si="9"/>
        <v>0</v>
      </c>
      <c r="M71" s="87">
        <f t="shared" si="10"/>
        <v>0</v>
      </c>
      <c r="N71" s="353">
        <f t="shared" si="11"/>
        <v>0</v>
      </c>
    </row>
    <row r="72" spans="2:14" ht="16.5" thickBot="1">
      <c r="B72" s="88"/>
      <c r="C72" s="89"/>
      <c r="D72" s="90"/>
      <c r="E72" s="89"/>
      <c r="F72" s="91">
        <v>1</v>
      </c>
      <c r="G72" s="91">
        <v>1</v>
      </c>
      <c r="H72" s="92" t="s">
        <v>6</v>
      </c>
      <c r="I72" s="93">
        <v>6.39</v>
      </c>
      <c r="J72" s="381">
        <f>SUM(I70,I71,I72)</f>
        <v>84.31</v>
      </c>
      <c r="K72" s="94">
        <v>1100</v>
      </c>
      <c r="L72" s="61">
        <f t="shared" si="9"/>
        <v>92741</v>
      </c>
      <c r="M72" s="61">
        <f t="shared" si="10"/>
        <v>18548.2</v>
      </c>
      <c r="N72" s="354">
        <f t="shared" si="11"/>
        <v>111289.2</v>
      </c>
    </row>
    <row r="73" spans="1:14" ht="15.75">
      <c r="A73" s="9">
        <v>2</v>
      </c>
      <c r="B73" s="95">
        <v>64</v>
      </c>
      <c r="C73" s="96" t="s">
        <v>13</v>
      </c>
      <c r="D73" s="97" t="s">
        <v>46</v>
      </c>
      <c r="E73" s="96" t="s">
        <v>42</v>
      </c>
      <c r="F73" s="98"/>
      <c r="G73" s="98"/>
      <c r="H73" s="99" t="s">
        <v>4</v>
      </c>
      <c r="I73" s="100">
        <v>63.31</v>
      </c>
      <c r="J73" s="382"/>
      <c r="K73" s="101"/>
      <c r="L73" s="102">
        <f t="shared" si="9"/>
        <v>0</v>
      </c>
      <c r="M73" s="102">
        <f t="shared" si="10"/>
        <v>0</v>
      </c>
      <c r="N73" s="355">
        <f t="shared" si="11"/>
        <v>0</v>
      </c>
    </row>
    <row r="74" spans="2:14" ht="15.75">
      <c r="B74" s="103"/>
      <c r="C74" s="104"/>
      <c r="D74" s="131"/>
      <c r="E74" s="104" t="s">
        <v>37</v>
      </c>
      <c r="F74" s="98"/>
      <c r="G74" s="98"/>
      <c r="H74" s="106" t="s">
        <v>5</v>
      </c>
      <c r="I74" s="107">
        <v>21.93</v>
      </c>
      <c r="J74" s="383"/>
      <c r="K74" s="108"/>
      <c r="L74" s="109">
        <f t="shared" si="9"/>
        <v>0</v>
      </c>
      <c r="M74" s="109">
        <f t="shared" si="10"/>
        <v>0</v>
      </c>
      <c r="N74" s="356">
        <f t="shared" si="11"/>
        <v>0</v>
      </c>
    </row>
    <row r="75" spans="2:14" ht="16.5" thickBot="1">
      <c r="B75" s="110"/>
      <c r="C75" s="111"/>
      <c r="D75" s="132"/>
      <c r="E75" s="111"/>
      <c r="F75" s="113">
        <v>1</v>
      </c>
      <c r="G75" s="113">
        <v>1</v>
      </c>
      <c r="H75" s="114" t="s">
        <v>6</v>
      </c>
      <c r="I75" s="115">
        <v>6.99</v>
      </c>
      <c r="J75" s="384">
        <f>SUM(I73,I74,I75)</f>
        <v>92.23</v>
      </c>
      <c r="K75" s="116">
        <v>1150</v>
      </c>
      <c r="L75" s="117">
        <f t="shared" si="9"/>
        <v>106064.5</v>
      </c>
      <c r="M75" s="117">
        <f t="shared" si="10"/>
        <v>21212.9</v>
      </c>
      <c r="N75" s="357">
        <f t="shared" si="11"/>
        <v>127277.4</v>
      </c>
    </row>
    <row r="76" spans="1:14" ht="15.75">
      <c r="A76" s="9">
        <v>3</v>
      </c>
      <c r="B76" s="42">
        <v>65</v>
      </c>
      <c r="C76" s="75" t="s">
        <v>27</v>
      </c>
      <c r="D76" s="76" t="s">
        <v>45</v>
      </c>
      <c r="E76" s="75" t="s">
        <v>41</v>
      </c>
      <c r="F76" s="77"/>
      <c r="G76" s="77"/>
      <c r="H76" s="78" t="s">
        <v>4</v>
      </c>
      <c r="I76" s="79">
        <v>62.96</v>
      </c>
      <c r="J76" s="379"/>
      <c r="K76" s="80"/>
      <c r="L76" s="81">
        <f t="shared" si="9"/>
        <v>0</v>
      </c>
      <c r="M76" s="81">
        <f t="shared" si="10"/>
        <v>0</v>
      </c>
      <c r="N76" s="352">
        <f t="shared" si="11"/>
        <v>0</v>
      </c>
    </row>
    <row r="77" spans="2:14" ht="15.75">
      <c r="B77" s="60"/>
      <c r="C77" s="82"/>
      <c r="D77" s="76"/>
      <c r="E77" s="82"/>
      <c r="F77" s="77"/>
      <c r="G77" s="77"/>
      <c r="H77" s="84" t="s">
        <v>5</v>
      </c>
      <c r="I77" s="85">
        <v>19.28</v>
      </c>
      <c r="J77" s="380"/>
      <c r="K77" s="86"/>
      <c r="L77" s="87">
        <f t="shared" si="9"/>
        <v>0</v>
      </c>
      <c r="M77" s="87">
        <f t="shared" si="10"/>
        <v>0</v>
      </c>
      <c r="N77" s="353">
        <f t="shared" si="11"/>
        <v>0</v>
      </c>
    </row>
    <row r="78" spans="2:14" ht="16.5" thickBot="1">
      <c r="B78" s="88"/>
      <c r="C78" s="89"/>
      <c r="D78" s="90"/>
      <c r="E78" s="89"/>
      <c r="F78" s="118">
        <v>1</v>
      </c>
      <c r="G78" s="118">
        <v>1</v>
      </c>
      <c r="H78" s="92" t="s">
        <v>6</v>
      </c>
      <c r="I78" s="93">
        <v>6.75</v>
      </c>
      <c r="J78" s="381">
        <f>SUM(I76,I77,I78)</f>
        <v>88.99000000000001</v>
      </c>
      <c r="K78" s="94">
        <v>1150</v>
      </c>
      <c r="L78" s="61">
        <f t="shared" si="9"/>
        <v>102338.50000000001</v>
      </c>
      <c r="M78" s="61">
        <f t="shared" si="10"/>
        <v>20467.700000000004</v>
      </c>
      <c r="N78" s="354">
        <f t="shared" si="11"/>
        <v>122806.20000000001</v>
      </c>
    </row>
    <row r="79" spans="1:14" ht="15.75">
      <c r="A79" s="9">
        <v>4</v>
      </c>
      <c r="B79" s="95">
        <v>68</v>
      </c>
      <c r="C79" s="96" t="s">
        <v>13</v>
      </c>
      <c r="D79" s="97" t="s">
        <v>45</v>
      </c>
      <c r="E79" s="96" t="s">
        <v>42</v>
      </c>
      <c r="F79" s="98"/>
      <c r="G79" s="98"/>
      <c r="H79" s="99" t="s">
        <v>4</v>
      </c>
      <c r="I79" s="100">
        <v>63.31</v>
      </c>
      <c r="J79" s="382"/>
      <c r="K79" s="101"/>
      <c r="L79" s="102">
        <f t="shared" si="9"/>
        <v>0</v>
      </c>
      <c r="M79" s="102">
        <f t="shared" si="10"/>
        <v>0</v>
      </c>
      <c r="N79" s="355">
        <f t="shared" si="11"/>
        <v>0</v>
      </c>
    </row>
    <row r="80" spans="2:14" ht="15.75">
      <c r="B80" s="103"/>
      <c r="C80" s="104"/>
      <c r="D80" s="131"/>
      <c r="E80" s="104" t="s">
        <v>37</v>
      </c>
      <c r="F80" s="98"/>
      <c r="G80" s="98"/>
      <c r="H80" s="106" t="s">
        <v>5</v>
      </c>
      <c r="I80" s="107">
        <v>27.81</v>
      </c>
      <c r="J80" s="383"/>
      <c r="K80" s="108"/>
      <c r="L80" s="109">
        <f t="shared" si="9"/>
        <v>0</v>
      </c>
      <c r="M80" s="109">
        <f t="shared" si="10"/>
        <v>0</v>
      </c>
      <c r="N80" s="356">
        <f t="shared" si="11"/>
        <v>0</v>
      </c>
    </row>
    <row r="81" spans="2:14" ht="16.5" thickBot="1">
      <c r="B81" s="110"/>
      <c r="C81" s="111"/>
      <c r="D81" s="132"/>
      <c r="E81" s="111"/>
      <c r="F81" s="113">
        <v>1</v>
      </c>
      <c r="G81" s="113">
        <v>1</v>
      </c>
      <c r="H81" s="114" t="s">
        <v>6</v>
      </c>
      <c r="I81" s="115">
        <v>7.47</v>
      </c>
      <c r="J81" s="384">
        <f>SUM(I79,I80,I81)</f>
        <v>98.59</v>
      </c>
      <c r="K81" s="116">
        <v>1150</v>
      </c>
      <c r="L81" s="117">
        <f t="shared" si="9"/>
        <v>113378.5</v>
      </c>
      <c r="M81" s="117">
        <f t="shared" si="10"/>
        <v>22675.7</v>
      </c>
      <c r="N81" s="357">
        <f t="shared" si="11"/>
        <v>136054.2</v>
      </c>
    </row>
    <row r="82" spans="1:14" ht="15.75">
      <c r="A82" s="9">
        <v>5</v>
      </c>
      <c r="B82" s="42">
        <v>69</v>
      </c>
      <c r="C82" s="75" t="s">
        <v>27</v>
      </c>
      <c r="D82" s="76" t="s">
        <v>47</v>
      </c>
      <c r="E82" s="75" t="s">
        <v>41</v>
      </c>
      <c r="F82" s="77"/>
      <c r="G82" s="77"/>
      <c r="H82" s="78" t="s">
        <v>4</v>
      </c>
      <c r="I82" s="79">
        <v>62.96</v>
      </c>
      <c r="J82" s="379"/>
      <c r="K82" s="80"/>
      <c r="L82" s="81">
        <f t="shared" si="9"/>
        <v>0</v>
      </c>
      <c r="M82" s="81">
        <f t="shared" si="10"/>
        <v>0</v>
      </c>
      <c r="N82" s="352">
        <f t="shared" si="11"/>
        <v>0</v>
      </c>
    </row>
    <row r="83" spans="2:14" ht="15.75">
      <c r="B83" s="60"/>
      <c r="C83" s="82"/>
      <c r="D83" s="76"/>
      <c r="E83" s="82"/>
      <c r="F83" s="77"/>
      <c r="G83" s="77"/>
      <c r="H83" s="84" t="s">
        <v>5</v>
      </c>
      <c r="I83" s="85">
        <v>14.96</v>
      </c>
      <c r="J83" s="380"/>
      <c r="K83" s="86"/>
      <c r="L83" s="87">
        <f t="shared" si="9"/>
        <v>0</v>
      </c>
      <c r="M83" s="87">
        <f t="shared" si="10"/>
        <v>0</v>
      </c>
      <c r="N83" s="353">
        <f t="shared" si="11"/>
        <v>0</v>
      </c>
    </row>
    <row r="84" spans="2:14" ht="16.5" thickBot="1">
      <c r="B84" s="88"/>
      <c r="C84" s="89"/>
      <c r="D84" s="90"/>
      <c r="E84" s="89"/>
      <c r="F84" s="118">
        <v>1</v>
      </c>
      <c r="G84" s="118">
        <v>1</v>
      </c>
      <c r="H84" s="92" t="s">
        <v>6</v>
      </c>
      <c r="I84" s="93">
        <v>6.39</v>
      </c>
      <c r="J84" s="381">
        <f>SUM(I82,I83,I84)</f>
        <v>84.31</v>
      </c>
      <c r="K84" s="94">
        <v>1150</v>
      </c>
      <c r="L84" s="61">
        <f t="shared" si="9"/>
        <v>96956.5</v>
      </c>
      <c r="M84" s="61">
        <f t="shared" si="10"/>
        <v>19391.3</v>
      </c>
      <c r="N84" s="354">
        <f t="shared" si="11"/>
        <v>116347.8</v>
      </c>
    </row>
    <row r="85" spans="1:14" ht="15.75">
      <c r="A85" s="9">
        <v>6</v>
      </c>
      <c r="B85" s="95">
        <v>72</v>
      </c>
      <c r="C85" s="96" t="s">
        <v>13</v>
      </c>
      <c r="D85" s="97" t="s">
        <v>47</v>
      </c>
      <c r="E85" s="96" t="s">
        <v>42</v>
      </c>
      <c r="F85" s="98"/>
      <c r="G85" s="98"/>
      <c r="H85" s="99" t="s">
        <v>4</v>
      </c>
      <c r="I85" s="100">
        <v>63.31</v>
      </c>
      <c r="J85" s="382"/>
      <c r="K85" s="101"/>
      <c r="L85" s="102">
        <f t="shared" si="9"/>
        <v>0</v>
      </c>
      <c r="M85" s="102">
        <f t="shared" si="10"/>
        <v>0</v>
      </c>
      <c r="N85" s="355">
        <f t="shared" si="11"/>
        <v>0</v>
      </c>
    </row>
    <row r="86" spans="2:14" ht="15.75">
      <c r="B86" s="103"/>
      <c r="C86" s="104"/>
      <c r="D86" s="131"/>
      <c r="E86" s="104" t="s">
        <v>37</v>
      </c>
      <c r="F86" s="98"/>
      <c r="G86" s="98"/>
      <c r="H86" s="106" t="s">
        <v>5</v>
      </c>
      <c r="I86" s="107">
        <v>21.93</v>
      </c>
      <c r="J86" s="383"/>
      <c r="K86" s="108"/>
      <c r="L86" s="109">
        <f t="shared" si="9"/>
        <v>0</v>
      </c>
      <c r="M86" s="109">
        <f t="shared" si="10"/>
        <v>0</v>
      </c>
      <c r="N86" s="356">
        <f t="shared" si="11"/>
        <v>0</v>
      </c>
    </row>
    <row r="87" spans="2:14" ht="16.5" thickBot="1">
      <c r="B87" s="110"/>
      <c r="C87" s="111"/>
      <c r="D87" s="132"/>
      <c r="E87" s="111"/>
      <c r="F87" s="113">
        <v>1</v>
      </c>
      <c r="G87" s="113">
        <v>1</v>
      </c>
      <c r="H87" s="114" t="s">
        <v>6</v>
      </c>
      <c r="I87" s="115">
        <v>6.99</v>
      </c>
      <c r="J87" s="384">
        <f>SUM(I85,I86,I87)</f>
        <v>92.23</v>
      </c>
      <c r="K87" s="116">
        <v>1150</v>
      </c>
      <c r="L87" s="117">
        <f t="shared" si="9"/>
        <v>106064.5</v>
      </c>
      <c r="M87" s="117">
        <f t="shared" si="10"/>
        <v>21212.9</v>
      </c>
      <c r="N87" s="357">
        <f t="shared" si="11"/>
        <v>127277.4</v>
      </c>
    </row>
    <row r="88" spans="1:14" ht="15.75">
      <c r="A88" s="9">
        <v>7</v>
      </c>
      <c r="B88" s="42">
        <v>73</v>
      </c>
      <c r="C88" s="75" t="s">
        <v>27</v>
      </c>
      <c r="D88" s="76" t="s">
        <v>48</v>
      </c>
      <c r="E88" s="75" t="s">
        <v>41</v>
      </c>
      <c r="F88" s="77"/>
      <c r="G88" s="77"/>
      <c r="H88" s="78" t="s">
        <v>4</v>
      </c>
      <c r="I88" s="79">
        <v>62.96</v>
      </c>
      <c r="J88" s="379"/>
      <c r="K88" s="80"/>
      <c r="L88" s="81">
        <f t="shared" si="9"/>
        <v>0</v>
      </c>
      <c r="M88" s="81">
        <f t="shared" si="10"/>
        <v>0</v>
      </c>
      <c r="N88" s="352">
        <f t="shared" si="11"/>
        <v>0</v>
      </c>
    </row>
    <row r="89" spans="2:14" ht="15.75">
      <c r="B89" s="60"/>
      <c r="C89" s="82"/>
      <c r="D89" s="76"/>
      <c r="E89" s="82"/>
      <c r="F89" s="77"/>
      <c r="G89" s="77"/>
      <c r="H89" s="84" t="s">
        <v>5</v>
      </c>
      <c r="I89" s="85">
        <v>14.96</v>
      </c>
      <c r="J89" s="380"/>
      <c r="K89" s="86"/>
      <c r="L89" s="87">
        <f t="shared" si="9"/>
        <v>0</v>
      </c>
      <c r="M89" s="87">
        <f t="shared" si="10"/>
        <v>0</v>
      </c>
      <c r="N89" s="353">
        <f t="shared" si="11"/>
        <v>0</v>
      </c>
    </row>
    <row r="90" spans="2:14" ht="16.5" thickBot="1">
      <c r="B90" s="88"/>
      <c r="C90" s="89"/>
      <c r="D90" s="90"/>
      <c r="E90" s="89"/>
      <c r="F90" s="118">
        <v>1</v>
      </c>
      <c r="G90" s="118">
        <v>1</v>
      </c>
      <c r="H90" s="92" t="s">
        <v>6</v>
      </c>
      <c r="I90" s="93">
        <v>6.39</v>
      </c>
      <c r="J90" s="381">
        <f>SUM(I88,I89,I90)</f>
        <v>84.31</v>
      </c>
      <c r="K90" s="94">
        <v>1150</v>
      </c>
      <c r="L90" s="61">
        <f t="shared" si="9"/>
        <v>96956.5</v>
      </c>
      <c r="M90" s="61">
        <f t="shared" si="10"/>
        <v>19391.3</v>
      </c>
      <c r="N90" s="354">
        <f t="shared" si="11"/>
        <v>116347.8</v>
      </c>
    </row>
    <row r="91" spans="1:14" ht="15.75">
      <c r="A91" s="9">
        <v>8</v>
      </c>
      <c r="B91" s="95">
        <v>74</v>
      </c>
      <c r="C91" s="96" t="s">
        <v>15</v>
      </c>
      <c r="D91" s="97" t="s">
        <v>48</v>
      </c>
      <c r="E91" s="96" t="s">
        <v>42</v>
      </c>
      <c r="F91" s="98"/>
      <c r="G91" s="98"/>
      <c r="H91" s="99" t="s">
        <v>4</v>
      </c>
      <c r="I91" s="100">
        <v>51.98</v>
      </c>
      <c r="J91" s="382"/>
      <c r="K91" s="101"/>
      <c r="L91" s="102">
        <f t="shared" si="9"/>
        <v>0</v>
      </c>
      <c r="M91" s="102">
        <f t="shared" si="10"/>
        <v>0</v>
      </c>
      <c r="N91" s="355">
        <f t="shared" si="11"/>
        <v>0</v>
      </c>
    </row>
    <row r="92" spans="2:14" ht="15.75">
      <c r="B92" s="103"/>
      <c r="C92" s="104"/>
      <c r="D92" s="97"/>
      <c r="E92" s="104" t="s">
        <v>43</v>
      </c>
      <c r="F92" s="98"/>
      <c r="G92" s="98"/>
      <c r="H92" s="106" t="s">
        <v>5</v>
      </c>
      <c r="I92" s="107">
        <v>30</v>
      </c>
      <c r="J92" s="383"/>
      <c r="K92" s="108"/>
      <c r="L92" s="109">
        <f t="shared" si="9"/>
        <v>0</v>
      </c>
      <c r="M92" s="109">
        <f t="shared" si="10"/>
        <v>0</v>
      </c>
      <c r="N92" s="356">
        <f t="shared" si="11"/>
        <v>0</v>
      </c>
    </row>
    <row r="93" spans="2:14" ht="16.5" thickBot="1">
      <c r="B93" s="110"/>
      <c r="C93" s="111"/>
      <c r="D93" s="112"/>
      <c r="E93" s="111"/>
      <c r="F93" s="113">
        <v>1</v>
      </c>
      <c r="G93" s="113">
        <v>1</v>
      </c>
      <c r="H93" s="114" t="s">
        <v>6</v>
      </c>
      <c r="I93" s="115">
        <v>6.72</v>
      </c>
      <c r="J93" s="384">
        <f>SUM(I91,I92,I93)</f>
        <v>88.69999999999999</v>
      </c>
      <c r="K93" s="116">
        <v>1150</v>
      </c>
      <c r="L93" s="117">
        <f t="shared" si="9"/>
        <v>102004.99999999999</v>
      </c>
      <c r="M93" s="117">
        <f t="shared" si="10"/>
        <v>20401</v>
      </c>
      <c r="N93" s="357">
        <f t="shared" si="11"/>
        <v>122405.99999999999</v>
      </c>
    </row>
    <row r="94" spans="1:14" ht="15.75">
      <c r="A94" s="9">
        <v>9</v>
      </c>
      <c r="B94" s="42">
        <v>75</v>
      </c>
      <c r="C94" s="75" t="s">
        <v>13</v>
      </c>
      <c r="D94" s="76" t="s">
        <v>48</v>
      </c>
      <c r="E94" s="75" t="s">
        <v>42</v>
      </c>
      <c r="F94" s="77"/>
      <c r="G94" s="77"/>
      <c r="H94" s="78" t="s">
        <v>4</v>
      </c>
      <c r="I94" s="79">
        <v>65.52</v>
      </c>
      <c r="J94" s="379"/>
      <c r="K94" s="80"/>
      <c r="L94" s="81">
        <f t="shared" si="9"/>
        <v>0</v>
      </c>
      <c r="M94" s="81">
        <f t="shared" si="10"/>
        <v>0</v>
      </c>
      <c r="N94" s="352">
        <f t="shared" si="11"/>
        <v>0</v>
      </c>
    </row>
    <row r="95" spans="2:14" ht="15.75">
      <c r="B95" s="60"/>
      <c r="C95" s="82"/>
      <c r="D95" s="119"/>
      <c r="E95" s="82" t="s">
        <v>37</v>
      </c>
      <c r="F95" s="77"/>
      <c r="G95" s="77"/>
      <c r="H95" s="84" t="s">
        <v>5</v>
      </c>
      <c r="I95" s="85">
        <v>15.43</v>
      </c>
      <c r="J95" s="380"/>
      <c r="K95" s="86"/>
      <c r="L95" s="87">
        <f t="shared" si="9"/>
        <v>0</v>
      </c>
      <c r="M95" s="87">
        <f t="shared" si="10"/>
        <v>0</v>
      </c>
      <c r="N95" s="353">
        <f t="shared" si="11"/>
        <v>0</v>
      </c>
    </row>
    <row r="96" spans="2:14" ht="16.5" thickBot="1">
      <c r="B96" s="88"/>
      <c r="C96" s="89"/>
      <c r="D96" s="90"/>
      <c r="E96" s="89"/>
      <c r="F96" s="118">
        <v>1</v>
      </c>
      <c r="G96" s="118">
        <v>1</v>
      </c>
      <c r="H96" s="92" t="s">
        <v>6</v>
      </c>
      <c r="I96" s="93">
        <v>6.64</v>
      </c>
      <c r="J96" s="381">
        <f>SUM(I94,I95,I96)</f>
        <v>87.58999999999999</v>
      </c>
      <c r="K96" s="94">
        <v>1150</v>
      </c>
      <c r="L96" s="61">
        <f t="shared" si="9"/>
        <v>100728.49999999999</v>
      </c>
      <c r="M96" s="61">
        <f t="shared" si="10"/>
        <v>20145.699999999997</v>
      </c>
      <c r="N96" s="354">
        <f t="shared" si="11"/>
        <v>120874.19999999998</v>
      </c>
    </row>
    <row r="97" spans="1:14" ht="15.75">
      <c r="A97" s="9">
        <v>10</v>
      </c>
      <c r="B97" s="95">
        <v>76</v>
      </c>
      <c r="C97" s="96" t="s">
        <v>27</v>
      </c>
      <c r="D97" s="97" t="s">
        <v>46</v>
      </c>
      <c r="E97" s="96" t="s">
        <v>41</v>
      </c>
      <c r="F97" s="98"/>
      <c r="G97" s="98"/>
      <c r="H97" s="99" t="s">
        <v>4</v>
      </c>
      <c r="I97" s="100">
        <v>62.58</v>
      </c>
      <c r="J97" s="382"/>
      <c r="K97" s="101"/>
      <c r="L97" s="102">
        <f t="shared" si="9"/>
        <v>0</v>
      </c>
      <c r="M97" s="102">
        <f t="shared" si="10"/>
        <v>0</v>
      </c>
      <c r="N97" s="355">
        <f t="shared" si="11"/>
        <v>0</v>
      </c>
    </row>
    <row r="98" spans="2:14" ht="15.75">
      <c r="B98" s="103"/>
      <c r="C98" s="104"/>
      <c r="D98" s="97"/>
      <c r="E98" s="104"/>
      <c r="F98" s="98"/>
      <c r="G98" s="98"/>
      <c r="H98" s="106" t="s">
        <v>5</v>
      </c>
      <c r="I98" s="107">
        <v>15.36</v>
      </c>
      <c r="J98" s="383"/>
      <c r="K98" s="108"/>
      <c r="L98" s="109">
        <f t="shared" si="9"/>
        <v>0</v>
      </c>
      <c r="M98" s="109">
        <f t="shared" si="10"/>
        <v>0</v>
      </c>
      <c r="N98" s="356">
        <f t="shared" si="11"/>
        <v>0</v>
      </c>
    </row>
    <row r="99" spans="2:14" ht="16.5" thickBot="1">
      <c r="B99" s="110"/>
      <c r="C99" s="111"/>
      <c r="D99" s="112"/>
      <c r="E99" s="111"/>
      <c r="F99" s="113">
        <v>1</v>
      </c>
      <c r="G99" s="113">
        <v>1</v>
      </c>
      <c r="H99" s="114" t="s">
        <v>6</v>
      </c>
      <c r="I99" s="115">
        <v>6.39</v>
      </c>
      <c r="J99" s="384">
        <f>SUM(I97,I98,I99)</f>
        <v>84.33</v>
      </c>
      <c r="K99" s="116">
        <v>1100</v>
      </c>
      <c r="L99" s="117">
        <f t="shared" si="9"/>
        <v>92763</v>
      </c>
      <c r="M99" s="117">
        <f t="shared" si="10"/>
        <v>18552.600000000002</v>
      </c>
      <c r="N99" s="357">
        <f t="shared" si="11"/>
        <v>111315.6</v>
      </c>
    </row>
    <row r="100" spans="1:14" ht="15.75">
      <c r="A100" s="9">
        <v>11</v>
      </c>
      <c r="B100" s="42">
        <v>79</v>
      </c>
      <c r="C100" s="75" t="s">
        <v>13</v>
      </c>
      <c r="D100" s="76" t="s">
        <v>46</v>
      </c>
      <c r="E100" s="75" t="s">
        <v>42</v>
      </c>
      <c r="F100" s="124"/>
      <c r="G100" s="124"/>
      <c r="H100" s="78" t="s">
        <v>4</v>
      </c>
      <c r="I100" s="125">
        <v>63.31</v>
      </c>
      <c r="J100" s="395"/>
      <c r="K100" s="80"/>
      <c r="L100" s="81">
        <f t="shared" si="9"/>
        <v>0</v>
      </c>
      <c r="M100" s="81">
        <f t="shared" si="10"/>
        <v>0</v>
      </c>
      <c r="N100" s="352">
        <f t="shared" si="11"/>
        <v>0</v>
      </c>
    </row>
    <row r="101" spans="2:14" ht="15.75">
      <c r="B101" s="60"/>
      <c r="C101" s="82"/>
      <c r="D101" s="119"/>
      <c r="E101" s="82" t="s">
        <v>37</v>
      </c>
      <c r="F101" s="126"/>
      <c r="G101" s="126"/>
      <c r="H101" s="84" t="s">
        <v>5</v>
      </c>
      <c r="I101" s="127">
        <v>21.93</v>
      </c>
      <c r="J101" s="396"/>
      <c r="K101" s="86"/>
      <c r="L101" s="87">
        <f t="shared" si="9"/>
        <v>0</v>
      </c>
      <c r="M101" s="87">
        <f t="shared" si="10"/>
        <v>0</v>
      </c>
      <c r="N101" s="353">
        <f t="shared" si="11"/>
        <v>0</v>
      </c>
    </row>
    <row r="102" spans="2:14" ht="16.5" thickBot="1">
      <c r="B102" s="88"/>
      <c r="C102" s="89"/>
      <c r="D102" s="90"/>
      <c r="E102" s="89"/>
      <c r="F102" s="129">
        <v>1</v>
      </c>
      <c r="G102" s="129">
        <v>1</v>
      </c>
      <c r="H102" s="122" t="s">
        <v>6</v>
      </c>
      <c r="I102" s="130">
        <v>6.99</v>
      </c>
      <c r="J102" s="387">
        <f>SUM(I100,I101,I102)</f>
        <v>92.23</v>
      </c>
      <c r="K102" s="94">
        <v>1150</v>
      </c>
      <c r="L102" s="61">
        <f t="shared" si="9"/>
        <v>106064.5</v>
      </c>
      <c r="M102" s="61">
        <f t="shared" si="10"/>
        <v>21212.9</v>
      </c>
      <c r="N102" s="354">
        <f t="shared" si="11"/>
        <v>127277.4</v>
      </c>
    </row>
    <row r="103" spans="1:14" ht="15.75">
      <c r="A103" s="9">
        <v>12</v>
      </c>
      <c r="B103" s="95">
        <v>80</v>
      </c>
      <c r="C103" s="96" t="s">
        <v>27</v>
      </c>
      <c r="D103" s="97" t="s">
        <v>45</v>
      </c>
      <c r="E103" s="96" t="s">
        <v>41</v>
      </c>
      <c r="F103" s="135"/>
      <c r="G103" s="135"/>
      <c r="H103" s="99" t="s">
        <v>4</v>
      </c>
      <c r="I103" s="136">
        <v>62.58</v>
      </c>
      <c r="J103" s="397"/>
      <c r="K103" s="101"/>
      <c r="L103" s="102">
        <f t="shared" si="9"/>
        <v>0</v>
      </c>
      <c r="M103" s="102">
        <f t="shared" si="10"/>
        <v>0</v>
      </c>
      <c r="N103" s="355">
        <f t="shared" si="11"/>
        <v>0</v>
      </c>
    </row>
    <row r="104" spans="2:14" ht="15.75">
      <c r="B104" s="103"/>
      <c r="C104" s="104"/>
      <c r="D104" s="97"/>
      <c r="E104" s="104"/>
      <c r="F104" s="138"/>
      <c r="G104" s="138"/>
      <c r="H104" s="106" t="s">
        <v>5</v>
      </c>
      <c r="I104" s="139">
        <v>19.69</v>
      </c>
      <c r="J104" s="398"/>
      <c r="K104" s="108"/>
      <c r="L104" s="109">
        <f t="shared" si="9"/>
        <v>0</v>
      </c>
      <c r="M104" s="109">
        <f t="shared" si="10"/>
        <v>0</v>
      </c>
      <c r="N104" s="356">
        <f t="shared" si="11"/>
        <v>0</v>
      </c>
    </row>
    <row r="105" spans="2:14" ht="16.5" thickBot="1">
      <c r="B105" s="110"/>
      <c r="C105" s="111"/>
      <c r="D105" s="112"/>
      <c r="E105" s="111"/>
      <c r="F105" s="141">
        <v>1</v>
      </c>
      <c r="G105" s="141">
        <v>1</v>
      </c>
      <c r="H105" s="142" t="s">
        <v>6</v>
      </c>
      <c r="I105" s="143">
        <v>6.75</v>
      </c>
      <c r="J105" s="392">
        <f>SUM(I103,I104,I105)</f>
        <v>89.02</v>
      </c>
      <c r="K105" s="116">
        <v>1150</v>
      </c>
      <c r="L105" s="117">
        <f t="shared" si="9"/>
        <v>102373</v>
      </c>
      <c r="M105" s="117">
        <f t="shared" si="10"/>
        <v>20474.600000000002</v>
      </c>
      <c r="N105" s="357">
        <f t="shared" si="11"/>
        <v>122847.6</v>
      </c>
    </row>
    <row r="106" spans="1:14" ht="15.75">
      <c r="A106" s="9">
        <v>12</v>
      </c>
      <c r="B106" s="42">
        <v>83</v>
      </c>
      <c r="C106" s="75" t="s">
        <v>13</v>
      </c>
      <c r="D106" s="76" t="s">
        <v>45</v>
      </c>
      <c r="E106" s="75" t="s">
        <v>42</v>
      </c>
      <c r="F106" s="124"/>
      <c r="G106" s="124"/>
      <c r="H106" s="78" t="s">
        <v>4</v>
      </c>
      <c r="I106" s="125">
        <v>63.31</v>
      </c>
      <c r="J106" s="395"/>
      <c r="K106" s="80"/>
      <c r="L106" s="81">
        <f aca="true" t="shared" si="12" ref="L106:L145">J106*K106</f>
        <v>0</v>
      </c>
      <c r="M106" s="81">
        <f aca="true" t="shared" si="13" ref="M106:M145">L106*20%</f>
        <v>0</v>
      </c>
      <c r="N106" s="352">
        <f aca="true" t="shared" si="14" ref="N106:N145">L106+M106</f>
        <v>0</v>
      </c>
    </row>
    <row r="107" spans="2:14" ht="15.75">
      <c r="B107" s="60"/>
      <c r="C107" s="82"/>
      <c r="D107" s="119"/>
      <c r="E107" s="82" t="s">
        <v>37</v>
      </c>
      <c r="F107" s="126"/>
      <c r="G107" s="126"/>
      <c r="H107" s="84" t="s">
        <v>5</v>
      </c>
      <c r="I107" s="127">
        <v>27.81</v>
      </c>
      <c r="J107" s="396"/>
      <c r="K107" s="86"/>
      <c r="L107" s="87">
        <f t="shared" si="12"/>
        <v>0</v>
      </c>
      <c r="M107" s="87">
        <f t="shared" si="13"/>
        <v>0</v>
      </c>
      <c r="N107" s="353">
        <f t="shared" si="14"/>
        <v>0</v>
      </c>
    </row>
    <row r="108" spans="2:14" ht="16.5" thickBot="1">
      <c r="B108" s="88"/>
      <c r="C108" s="89"/>
      <c r="D108" s="90"/>
      <c r="E108" s="89"/>
      <c r="F108" s="129">
        <v>1</v>
      </c>
      <c r="G108" s="129">
        <v>1</v>
      </c>
      <c r="H108" s="122" t="s">
        <v>6</v>
      </c>
      <c r="I108" s="130">
        <v>7.47</v>
      </c>
      <c r="J108" s="387">
        <f>SUM(I106,I107,I108)</f>
        <v>98.59</v>
      </c>
      <c r="K108" s="94">
        <v>1150</v>
      </c>
      <c r="L108" s="61">
        <f t="shared" si="12"/>
        <v>113378.5</v>
      </c>
      <c r="M108" s="61">
        <f t="shared" si="13"/>
        <v>22675.7</v>
      </c>
      <c r="N108" s="354">
        <f t="shared" si="14"/>
        <v>136054.2</v>
      </c>
    </row>
    <row r="109" spans="1:14" ht="15.75">
      <c r="A109" s="9">
        <v>14</v>
      </c>
      <c r="B109" s="95">
        <v>84</v>
      </c>
      <c r="C109" s="96" t="s">
        <v>27</v>
      </c>
      <c r="D109" s="97" t="s">
        <v>47</v>
      </c>
      <c r="E109" s="96" t="s">
        <v>41</v>
      </c>
      <c r="F109" s="135"/>
      <c r="G109" s="135"/>
      <c r="H109" s="99" t="s">
        <v>4</v>
      </c>
      <c r="I109" s="136">
        <v>62.58</v>
      </c>
      <c r="J109" s="397"/>
      <c r="K109" s="101"/>
      <c r="L109" s="102">
        <f t="shared" si="12"/>
        <v>0</v>
      </c>
      <c r="M109" s="102">
        <f t="shared" si="13"/>
        <v>0</v>
      </c>
      <c r="N109" s="355">
        <f t="shared" si="14"/>
        <v>0</v>
      </c>
    </row>
    <row r="110" spans="2:14" ht="15.75">
      <c r="B110" s="103"/>
      <c r="C110" s="104"/>
      <c r="D110" s="97"/>
      <c r="E110" s="104"/>
      <c r="F110" s="138"/>
      <c r="G110" s="138"/>
      <c r="H110" s="106" t="s">
        <v>5</v>
      </c>
      <c r="I110" s="139">
        <v>15.37</v>
      </c>
      <c r="J110" s="398"/>
      <c r="K110" s="108"/>
      <c r="L110" s="109">
        <f t="shared" si="12"/>
        <v>0</v>
      </c>
      <c r="M110" s="109">
        <f t="shared" si="13"/>
        <v>0</v>
      </c>
      <c r="N110" s="356">
        <f t="shared" si="14"/>
        <v>0</v>
      </c>
    </row>
    <row r="111" spans="2:14" ht="16.5" thickBot="1">
      <c r="B111" s="110"/>
      <c r="C111" s="111"/>
      <c r="D111" s="112"/>
      <c r="E111" s="111"/>
      <c r="F111" s="141">
        <v>1</v>
      </c>
      <c r="G111" s="141">
        <v>1</v>
      </c>
      <c r="H111" s="142" t="s">
        <v>6</v>
      </c>
      <c r="I111" s="143">
        <v>6.39</v>
      </c>
      <c r="J111" s="392">
        <f>SUM(I109,I110,I111)</f>
        <v>84.34</v>
      </c>
      <c r="K111" s="116">
        <v>1150</v>
      </c>
      <c r="L111" s="117">
        <f t="shared" si="12"/>
        <v>96991</v>
      </c>
      <c r="M111" s="117">
        <f t="shared" si="13"/>
        <v>19398.2</v>
      </c>
      <c r="N111" s="357">
        <f t="shared" si="14"/>
        <v>116389.2</v>
      </c>
    </row>
    <row r="112" spans="1:14" ht="15.75">
      <c r="A112" s="9">
        <v>15</v>
      </c>
      <c r="B112" s="42">
        <v>87</v>
      </c>
      <c r="C112" s="75" t="s">
        <v>13</v>
      </c>
      <c r="D112" s="76" t="s">
        <v>47</v>
      </c>
      <c r="E112" s="75" t="s">
        <v>42</v>
      </c>
      <c r="F112" s="124"/>
      <c r="G112" s="124"/>
      <c r="H112" s="78" t="s">
        <v>4</v>
      </c>
      <c r="I112" s="125">
        <v>63.31</v>
      </c>
      <c r="J112" s="395"/>
      <c r="K112" s="80"/>
      <c r="L112" s="81">
        <f t="shared" si="12"/>
        <v>0</v>
      </c>
      <c r="M112" s="81">
        <f t="shared" si="13"/>
        <v>0</v>
      </c>
      <c r="N112" s="352">
        <f t="shared" si="14"/>
        <v>0</v>
      </c>
    </row>
    <row r="113" spans="2:14" ht="15.75">
      <c r="B113" s="60"/>
      <c r="C113" s="82"/>
      <c r="D113" s="119"/>
      <c r="E113" s="82" t="s">
        <v>37</v>
      </c>
      <c r="F113" s="126"/>
      <c r="G113" s="126"/>
      <c r="H113" s="84" t="s">
        <v>5</v>
      </c>
      <c r="I113" s="127">
        <v>21.93</v>
      </c>
      <c r="J113" s="396"/>
      <c r="K113" s="86"/>
      <c r="L113" s="87">
        <f t="shared" si="12"/>
        <v>0</v>
      </c>
      <c r="M113" s="87">
        <f t="shared" si="13"/>
        <v>0</v>
      </c>
      <c r="N113" s="353">
        <f t="shared" si="14"/>
        <v>0</v>
      </c>
    </row>
    <row r="114" spans="2:14" ht="16.5" thickBot="1">
      <c r="B114" s="88"/>
      <c r="C114" s="89"/>
      <c r="D114" s="90"/>
      <c r="E114" s="89"/>
      <c r="F114" s="129">
        <v>1</v>
      </c>
      <c r="G114" s="129">
        <v>1</v>
      </c>
      <c r="H114" s="122" t="s">
        <v>6</v>
      </c>
      <c r="I114" s="130">
        <v>6.99</v>
      </c>
      <c r="J114" s="387">
        <f>SUM(I112,I113,I114)</f>
        <v>92.23</v>
      </c>
      <c r="K114" s="94">
        <v>1150</v>
      </c>
      <c r="L114" s="61">
        <f t="shared" si="12"/>
        <v>106064.5</v>
      </c>
      <c r="M114" s="61">
        <f t="shared" si="13"/>
        <v>21212.9</v>
      </c>
      <c r="N114" s="354">
        <f t="shared" si="14"/>
        <v>127277.4</v>
      </c>
    </row>
    <row r="115" spans="1:14" ht="15.75">
      <c r="A115" s="9">
        <v>16</v>
      </c>
      <c r="B115" s="95">
        <v>88</v>
      </c>
      <c r="C115" s="96" t="s">
        <v>27</v>
      </c>
      <c r="D115" s="97" t="s">
        <v>48</v>
      </c>
      <c r="E115" s="96" t="s">
        <v>41</v>
      </c>
      <c r="F115" s="135"/>
      <c r="G115" s="135"/>
      <c r="H115" s="99" t="s">
        <v>4</v>
      </c>
      <c r="I115" s="136">
        <v>62.58</v>
      </c>
      <c r="J115" s="397"/>
      <c r="K115" s="101"/>
      <c r="L115" s="102">
        <f t="shared" si="12"/>
        <v>0</v>
      </c>
      <c r="M115" s="102">
        <f t="shared" si="13"/>
        <v>0</v>
      </c>
      <c r="N115" s="355">
        <f t="shared" si="14"/>
        <v>0</v>
      </c>
    </row>
    <row r="116" spans="2:14" ht="15.75">
      <c r="B116" s="103"/>
      <c r="C116" s="104"/>
      <c r="D116" s="97"/>
      <c r="E116" s="104"/>
      <c r="F116" s="138"/>
      <c r="G116" s="138"/>
      <c r="H116" s="106" t="s">
        <v>5</v>
      </c>
      <c r="I116" s="139">
        <v>15.37</v>
      </c>
      <c r="J116" s="398"/>
      <c r="K116" s="108"/>
      <c r="L116" s="109">
        <f t="shared" si="12"/>
        <v>0</v>
      </c>
      <c r="M116" s="109">
        <f t="shared" si="13"/>
        <v>0</v>
      </c>
      <c r="N116" s="356">
        <f t="shared" si="14"/>
        <v>0</v>
      </c>
    </row>
    <row r="117" spans="2:14" ht="16.5" thickBot="1">
      <c r="B117" s="110"/>
      <c r="C117" s="111"/>
      <c r="D117" s="112"/>
      <c r="E117" s="111"/>
      <c r="F117" s="141">
        <v>1</v>
      </c>
      <c r="G117" s="141">
        <v>1</v>
      </c>
      <c r="H117" s="142" t="s">
        <v>6</v>
      </c>
      <c r="I117" s="143">
        <v>6.39</v>
      </c>
      <c r="J117" s="392">
        <f>SUM(I115,I116,I117)</f>
        <v>84.34</v>
      </c>
      <c r="K117" s="116">
        <v>1150</v>
      </c>
      <c r="L117" s="117">
        <f t="shared" si="12"/>
        <v>96991</v>
      </c>
      <c r="M117" s="117">
        <f t="shared" si="13"/>
        <v>19398.2</v>
      </c>
      <c r="N117" s="357">
        <f t="shared" si="14"/>
        <v>116389.2</v>
      </c>
    </row>
    <row r="118" spans="2:10" ht="15.75">
      <c r="B118" s="12"/>
      <c r="C118" s="7"/>
      <c r="D118" s="12"/>
      <c r="E118" s="7"/>
      <c r="F118" s="8"/>
      <c r="G118" s="8"/>
      <c r="H118" s="7"/>
      <c r="I118" s="24"/>
      <c r="J118" s="399"/>
    </row>
    <row r="119" spans="2:10" ht="30">
      <c r="B119" s="12"/>
      <c r="C119" s="59" t="s">
        <v>51</v>
      </c>
      <c r="D119" s="12"/>
      <c r="E119" s="7"/>
      <c r="F119" s="7"/>
      <c r="G119" s="7"/>
      <c r="H119" s="7"/>
      <c r="I119" s="27"/>
      <c r="J119" s="388"/>
    </row>
    <row r="120" spans="2:14" ht="15.75">
      <c r="B120" s="145"/>
      <c r="C120" s="146"/>
      <c r="D120" s="147"/>
      <c r="E120" s="146"/>
      <c r="F120" s="146"/>
      <c r="G120" s="146"/>
      <c r="H120" s="146"/>
      <c r="I120" s="148"/>
      <c r="J120" s="393"/>
      <c r="K120" s="150"/>
      <c r="L120" s="149"/>
      <c r="M120" s="149"/>
      <c r="N120" s="359"/>
    </row>
    <row r="121" spans="3:14" ht="30" thickBot="1">
      <c r="C121" s="442" t="s">
        <v>58</v>
      </c>
      <c r="D121" s="442"/>
      <c r="E121" s="442"/>
      <c r="F121" s="442"/>
      <c r="G121" s="442"/>
      <c r="H121" s="442"/>
      <c r="I121" s="442"/>
      <c r="J121" s="442"/>
      <c r="N121" s="348">
        <v>3</v>
      </c>
    </row>
    <row r="122" spans="2:14" ht="24">
      <c r="B122" s="33" t="s">
        <v>0</v>
      </c>
      <c r="C122" s="34" t="s">
        <v>10</v>
      </c>
      <c r="D122" s="35" t="s">
        <v>7</v>
      </c>
      <c r="E122" s="36" t="s">
        <v>1</v>
      </c>
      <c r="F122" s="36" t="s">
        <v>9</v>
      </c>
      <c r="G122" s="36" t="s">
        <v>8</v>
      </c>
      <c r="H122" s="36" t="s">
        <v>11</v>
      </c>
      <c r="I122" s="37" t="s">
        <v>2</v>
      </c>
      <c r="J122" s="389" t="s">
        <v>3</v>
      </c>
      <c r="K122" s="38" t="s">
        <v>23</v>
      </c>
      <c r="L122" s="39" t="s">
        <v>25</v>
      </c>
      <c r="M122" s="40" t="s">
        <v>24</v>
      </c>
      <c r="N122" s="360" t="s">
        <v>26</v>
      </c>
    </row>
    <row r="123" spans="2:14" ht="16.5" thickBot="1">
      <c r="B123" s="53"/>
      <c r="C123" s="443"/>
      <c r="D123" s="443"/>
      <c r="E123" s="443"/>
      <c r="F123" s="443"/>
      <c r="G123" s="443"/>
      <c r="H123" s="443"/>
      <c r="I123" s="443"/>
      <c r="J123" s="444"/>
      <c r="K123" s="22"/>
      <c r="L123" s="19"/>
      <c r="M123" s="19"/>
      <c r="N123" s="361"/>
    </row>
    <row r="124" spans="1:14" ht="15.75">
      <c r="A124" s="9">
        <v>1</v>
      </c>
      <c r="B124" s="60">
        <v>91</v>
      </c>
      <c r="C124" s="75" t="s">
        <v>27</v>
      </c>
      <c r="D124" s="76" t="s">
        <v>46</v>
      </c>
      <c r="E124" s="75" t="s">
        <v>41</v>
      </c>
      <c r="F124" s="83"/>
      <c r="G124" s="83"/>
      <c r="H124" s="78" t="s">
        <v>4</v>
      </c>
      <c r="I124" s="79">
        <v>62.96</v>
      </c>
      <c r="J124" s="394"/>
      <c r="K124" s="80"/>
      <c r="L124" s="81">
        <f t="shared" si="12"/>
        <v>0</v>
      </c>
      <c r="M124" s="81">
        <f t="shared" si="13"/>
        <v>0</v>
      </c>
      <c r="N124" s="352">
        <f t="shared" si="14"/>
        <v>0</v>
      </c>
    </row>
    <row r="125" spans="2:14" ht="15.75">
      <c r="B125" s="60"/>
      <c r="C125" s="82"/>
      <c r="D125" s="76"/>
      <c r="E125" s="82"/>
      <c r="F125" s="83"/>
      <c r="G125" s="83"/>
      <c r="H125" s="84" t="s">
        <v>5</v>
      </c>
      <c r="I125" s="85">
        <v>14.96</v>
      </c>
      <c r="J125" s="380"/>
      <c r="K125" s="86"/>
      <c r="L125" s="87">
        <f t="shared" si="12"/>
        <v>0</v>
      </c>
      <c r="M125" s="87">
        <f t="shared" si="13"/>
        <v>0</v>
      </c>
      <c r="N125" s="353">
        <f t="shared" si="14"/>
        <v>0</v>
      </c>
    </row>
    <row r="126" spans="2:14" ht="16.5" thickBot="1">
      <c r="B126" s="88"/>
      <c r="C126" s="89"/>
      <c r="D126" s="90"/>
      <c r="E126" s="89"/>
      <c r="F126" s="91">
        <v>1</v>
      </c>
      <c r="G126" s="91">
        <v>1</v>
      </c>
      <c r="H126" s="92" t="s">
        <v>6</v>
      </c>
      <c r="I126" s="93">
        <v>6.39</v>
      </c>
      <c r="J126" s="381">
        <f>SUM(I124,I125,I126)</f>
        <v>84.31</v>
      </c>
      <c r="K126" s="94">
        <v>1100</v>
      </c>
      <c r="L126" s="61">
        <f t="shared" si="12"/>
        <v>92741</v>
      </c>
      <c r="M126" s="61">
        <f t="shared" si="13"/>
        <v>18548.2</v>
      </c>
      <c r="N126" s="354">
        <f t="shared" si="14"/>
        <v>111289.2</v>
      </c>
    </row>
    <row r="127" spans="1:14" ht="15.75">
      <c r="A127" s="9">
        <v>2</v>
      </c>
      <c r="B127" s="95">
        <v>92</v>
      </c>
      <c r="C127" s="96" t="s">
        <v>12</v>
      </c>
      <c r="D127" s="97" t="s">
        <v>46</v>
      </c>
      <c r="E127" s="96" t="s">
        <v>14</v>
      </c>
      <c r="F127" s="98"/>
      <c r="G127" s="98"/>
      <c r="H127" s="99" t="s">
        <v>4</v>
      </c>
      <c r="I127" s="100">
        <v>30.43</v>
      </c>
      <c r="J127" s="382"/>
      <c r="K127" s="101"/>
      <c r="L127" s="102">
        <f t="shared" si="12"/>
        <v>0</v>
      </c>
      <c r="M127" s="102">
        <f t="shared" si="13"/>
        <v>0</v>
      </c>
      <c r="N127" s="355">
        <f t="shared" si="14"/>
        <v>0</v>
      </c>
    </row>
    <row r="128" spans="2:14" ht="15.75">
      <c r="B128" s="103"/>
      <c r="C128" s="104"/>
      <c r="D128" s="97"/>
      <c r="E128" s="104"/>
      <c r="F128" s="105"/>
      <c r="G128" s="105"/>
      <c r="H128" s="106" t="s">
        <v>5</v>
      </c>
      <c r="I128" s="107">
        <v>11.2</v>
      </c>
      <c r="J128" s="383"/>
      <c r="K128" s="108"/>
      <c r="L128" s="109">
        <f t="shared" si="12"/>
        <v>0</v>
      </c>
      <c r="M128" s="109">
        <f t="shared" si="13"/>
        <v>0</v>
      </c>
      <c r="N128" s="356">
        <f t="shared" si="14"/>
        <v>0</v>
      </c>
    </row>
    <row r="129" spans="2:14" ht="16.5" thickBot="1">
      <c r="B129" s="110"/>
      <c r="C129" s="111"/>
      <c r="D129" s="112"/>
      <c r="E129" s="111"/>
      <c r="F129" s="113"/>
      <c r="G129" s="113">
        <v>1</v>
      </c>
      <c r="H129" s="114" t="s">
        <v>6</v>
      </c>
      <c r="I129" s="115">
        <v>3.41</v>
      </c>
      <c r="J129" s="384">
        <f>SUM(I127,I128,I129)</f>
        <v>45.03999999999999</v>
      </c>
      <c r="K129" s="116">
        <v>1100</v>
      </c>
      <c r="L129" s="117">
        <f t="shared" si="12"/>
        <v>49543.99999999999</v>
      </c>
      <c r="M129" s="117">
        <f t="shared" si="13"/>
        <v>9908.8</v>
      </c>
      <c r="N129" s="357">
        <f t="shared" si="14"/>
        <v>59452.79999999999</v>
      </c>
    </row>
    <row r="130" spans="1:14" ht="15.75">
      <c r="A130" s="9">
        <v>3</v>
      </c>
      <c r="B130" s="42">
        <v>93</v>
      </c>
      <c r="C130" s="75" t="s">
        <v>12</v>
      </c>
      <c r="D130" s="76" t="s">
        <v>46</v>
      </c>
      <c r="E130" s="75" t="s">
        <v>14</v>
      </c>
      <c r="F130" s="77"/>
      <c r="G130" s="77"/>
      <c r="H130" s="78" t="s">
        <v>4</v>
      </c>
      <c r="I130" s="79">
        <v>31.35</v>
      </c>
      <c r="J130" s="379"/>
      <c r="K130" s="80"/>
      <c r="L130" s="81">
        <f t="shared" si="12"/>
        <v>0</v>
      </c>
      <c r="M130" s="81">
        <f t="shared" si="13"/>
        <v>0</v>
      </c>
      <c r="N130" s="352">
        <f t="shared" si="14"/>
        <v>0</v>
      </c>
    </row>
    <row r="131" spans="2:14" ht="15.75">
      <c r="B131" s="60"/>
      <c r="C131" s="82"/>
      <c r="D131" s="76"/>
      <c r="E131" s="82"/>
      <c r="F131" s="77"/>
      <c r="G131" s="77"/>
      <c r="H131" s="84" t="s">
        <v>5</v>
      </c>
      <c r="I131" s="85">
        <v>11.2</v>
      </c>
      <c r="J131" s="380"/>
      <c r="K131" s="86"/>
      <c r="L131" s="87">
        <f t="shared" si="12"/>
        <v>0</v>
      </c>
      <c r="M131" s="87">
        <f t="shared" si="13"/>
        <v>0</v>
      </c>
      <c r="N131" s="353">
        <f t="shared" si="14"/>
        <v>0</v>
      </c>
    </row>
    <row r="132" spans="2:14" ht="16.5" thickBot="1">
      <c r="B132" s="88"/>
      <c r="C132" s="89"/>
      <c r="D132" s="90"/>
      <c r="E132" s="89"/>
      <c r="F132" s="118"/>
      <c r="G132" s="118">
        <v>1</v>
      </c>
      <c r="H132" s="92" t="s">
        <v>6</v>
      </c>
      <c r="I132" s="93">
        <v>3.49</v>
      </c>
      <c r="J132" s="381">
        <f>SUM(I130,I131,I132)</f>
        <v>46.04</v>
      </c>
      <c r="K132" s="94">
        <v>1100</v>
      </c>
      <c r="L132" s="61">
        <f t="shared" si="12"/>
        <v>50644</v>
      </c>
      <c r="M132" s="61">
        <f t="shared" si="13"/>
        <v>10128.800000000001</v>
      </c>
      <c r="N132" s="354">
        <f t="shared" si="14"/>
        <v>60772.8</v>
      </c>
    </row>
    <row r="133" spans="1:14" ht="15.75">
      <c r="A133" s="9">
        <v>4</v>
      </c>
      <c r="B133" s="95">
        <v>94</v>
      </c>
      <c r="C133" s="96" t="s">
        <v>13</v>
      </c>
      <c r="D133" s="97" t="s">
        <v>46</v>
      </c>
      <c r="E133" s="96" t="s">
        <v>42</v>
      </c>
      <c r="F133" s="98"/>
      <c r="G133" s="98"/>
      <c r="H133" s="99" t="s">
        <v>4</v>
      </c>
      <c r="I133" s="100">
        <v>63.31</v>
      </c>
      <c r="J133" s="382"/>
      <c r="K133" s="101"/>
      <c r="L133" s="102">
        <f t="shared" si="12"/>
        <v>0</v>
      </c>
      <c r="M133" s="102">
        <f t="shared" si="13"/>
        <v>0</v>
      </c>
      <c r="N133" s="355">
        <f t="shared" si="14"/>
        <v>0</v>
      </c>
    </row>
    <row r="134" spans="2:14" ht="15.75">
      <c r="B134" s="103"/>
      <c r="C134" s="104"/>
      <c r="D134" s="131"/>
      <c r="E134" s="104" t="s">
        <v>37</v>
      </c>
      <c r="F134" s="98"/>
      <c r="G134" s="98"/>
      <c r="H134" s="106" t="s">
        <v>5</v>
      </c>
      <c r="I134" s="107">
        <v>21.93</v>
      </c>
      <c r="J134" s="383"/>
      <c r="K134" s="108"/>
      <c r="L134" s="109">
        <f t="shared" si="12"/>
        <v>0</v>
      </c>
      <c r="M134" s="109">
        <f t="shared" si="13"/>
        <v>0</v>
      </c>
      <c r="N134" s="356">
        <f t="shared" si="14"/>
        <v>0</v>
      </c>
    </row>
    <row r="135" spans="2:14" ht="16.5" thickBot="1">
      <c r="B135" s="110"/>
      <c r="C135" s="111"/>
      <c r="D135" s="132"/>
      <c r="E135" s="111"/>
      <c r="F135" s="113">
        <v>1</v>
      </c>
      <c r="G135" s="113">
        <v>1</v>
      </c>
      <c r="H135" s="114" t="s">
        <v>6</v>
      </c>
      <c r="I135" s="115">
        <v>6.99</v>
      </c>
      <c r="J135" s="384">
        <f>SUM(I133,I134,I135)</f>
        <v>92.23</v>
      </c>
      <c r="K135" s="116">
        <v>1150</v>
      </c>
      <c r="L135" s="117">
        <f t="shared" si="12"/>
        <v>106064.5</v>
      </c>
      <c r="M135" s="117">
        <f t="shared" si="13"/>
        <v>21212.9</v>
      </c>
      <c r="N135" s="357">
        <f t="shared" si="14"/>
        <v>127277.4</v>
      </c>
    </row>
    <row r="136" spans="1:14" ht="15.75">
      <c r="A136" s="9">
        <v>5</v>
      </c>
      <c r="B136" s="42">
        <v>95</v>
      </c>
      <c r="C136" s="75" t="s">
        <v>27</v>
      </c>
      <c r="D136" s="76" t="s">
        <v>45</v>
      </c>
      <c r="E136" s="75" t="s">
        <v>41</v>
      </c>
      <c r="F136" s="77"/>
      <c r="G136" s="77"/>
      <c r="H136" s="78" t="s">
        <v>4</v>
      </c>
      <c r="I136" s="79">
        <v>62.96</v>
      </c>
      <c r="J136" s="379"/>
      <c r="K136" s="80"/>
      <c r="L136" s="81">
        <f t="shared" si="12"/>
        <v>0</v>
      </c>
      <c r="M136" s="81">
        <f t="shared" si="13"/>
        <v>0</v>
      </c>
      <c r="N136" s="352">
        <f t="shared" si="14"/>
        <v>0</v>
      </c>
    </row>
    <row r="137" spans="2:14" ht="15.75">
      <c r="B137" s="60"/>
      <c r="C137" s="82"/>
      <c r="D137" s="76"/>
      <c r="E137" s="82"/>
      <c r="F137" s="77"/>
      <c r="G137" s="77"/>
      <c r="H137" s="84" t="s">
        <v>5</v>
      </c>
      <c r="I137" s="85">
        <v>19.28</v>
      </c>
      <c r="J137" s="380"/>
      <c r="K137" s="86"/>
      <c r="L137" s="87">
        <f t="shared" si="12"/>
        <v>0</v>
      </c>
      <c r="M137" s="87">
        <f t="shared" si="13"/>
        <v>0</v>
      </c>
      <c r="N137" s="353">
        <f t="shared" si="14"/>
        <v>0</v>
      </c>
    </row>
    <row r="138" spans="2:14" ht="16.5" thickBot="1">
      <c r="B138" s="88"/>
      <c r="C138" s="89"/>
      <c r="D138" s="90"/>
      <c r="E138" s="89"/>
      <c r="F138" s="118">
        <v>1</v>
      </c>
      <c r="G138" s="118">
        <v>1</v>
      </c>
      <c r="H138" s="92" t="s">
        <v>6</v>
      </c>
      <c r="I138" s="93">
        <v>6.75</v>
      </c>
      <c r="J138" s="381">
        <f>SUM(I136,I137,I138)</f>
        <v>88.99000000000001</v>
      </c>
      <c r="K138" s="94">
        <v>1150</v>
      </c>
      <c r="L138" s="61">
        <f t="shared" si="12"/>
        <v>102338.50000000001</v>
      </c>
      <c r="M138" s="61">
        <f t="shared" si="13"/>
        <v>20467.700000000004</v>
      </c>
      <c r="N138" s="354">
        <f t="shared" si="14"/>
        <v>122806.20000000001</v>
      </c>
    </row>
    <row r="139" spans="1:14" ht="15.75">
      <c r="A139" s="9">
        <v>6</v>
      </c>
      <c r="B139" s="42">
        <v>96</v>
      </c>
      <c r="C139" s="75" t="s">
        <v>12</v>
      </c>
      <c r="D139" s="76" t="s">
        <v>45</v>
      </c>
      <c r="E139" s="75" t="s">
        <v>14</v>
      </c>
      <c r="F139" s="77"/>
      <c r="G139" s="77"/>
      <c r="H139" s="78" t="s">
        <v>4</v>
      </c>
      <c r="I139" s="79">
        <v>30.43</v>
      </c>
      <c r="J139" s="379"/>
      <c r="K139" s="80"/>
      <c r="L139" s="81">
        <f t="shared" si="12"/>
        <v>0</v>
      </c>
      <c r="M139" s="81">
        <f t="shared" si="13"/>
        <v>0</v>
      </c>
      <c r="N139" s="352">
        <f t="shared" si="14"/>
        <v>0</v>
      </c>
    </row>
    <row r="140" spans="2:14" ht="15.75">
      <c r="B140" s="60"/>
      <c r="C140" s="82"/>
      <c r="D140" s="76"/>
      <c r="E140" s="82"/>
      <c r="F140" s="77"/>
      <c r="G140" s="77"/>
      <c r="H140" s="84" t="s">
        <v>5</v>
      </c>
      <c r="I140" s="85">
        <v>14.6</v>
      </c>
      <c r="J140" s="380"/>
      <c r="K140" s="86"/>
      <c r="L140" s="87">
        <f t="shared" si="12"/>
        <v>0</v>
      </c>
      <c r="M140" s="87">
        <f t="shared" si="13"/>
        <v>0</v>
      </c>
      <c r="N140" s="353">
        <f t="shared" si="14"/>
        <v>0</v>
      </c>
    </row>
    <row r="141" spans="2:14" ht="16.5" thickBot="1">
      <c r="B141" s="88"/>
      <c r="C141" s="89"/>
      <c r="D141" s="90"/>
      <c r="E141" s="89"/>
      <c r="F141" s="118"/>
      <c r="G141" s="118">
        <v>1</v>
      </c>
      <c r="H141" s="92" t="s">
        <v>6</v>
      </c>
      <c r="I141" s="93">
        <v>3.69</v>
      </c>
      <c r="J141" s="381">
        <f>SUM(I139,I140,I141)</f>
        <v>48.72</v>
      </c>
      <c r="K141" s="94">
        <v>1150</v>
      </c>
      <c r="L141" s="61">
        <f t="shared" si="12"/>
        <v>56028</v>
      </c>
      <c r="M141" s="61">
        <f t="shared" si="13"/>
        <v>11205.6</v>
      </c>
      <c r="N141" s="354">
        <f t="shared" si="14"/>
        <v>67233.6</v>
      </c>
    </row>
    <row r="142" spans="1:14" ht="15.75">
      <c r="A142" s="9">
        <v>7</v>
      </c>
      <c r="B142" s="95">
        <v>98</v>
      </c>
      <c r="C142" s="96" t="s">
        <v>13</v>
      </c>
      <c r="D142" s="97" t="s">
        <v>45</v>
      </c>
      <c r="E142" s="96" t="s">
        <v>42</v>
      </c>
      <c r="F142" s="98"/>
      <c r="G142" s="98"/>
      <c r="H142" s="99" t="s">
        <v>4</v>
      </c>
      <c r="I142" s="100">
        <v>63.31</v>
      </c>
      <c r="J142" s="382"/>
      <c r="K142" s="101"/>
      <c r="L142" s="102">
        <f t="shared" si="12"/>
        <v>0</v>
      </c>
      <c r="M142" s="102">
        <f t="shared" si="13"/>
        <v>0</v>
      </c>
      <c r="N142" s="355">
        <f t="shared" si="14"/>
        <v>0</v>
      </c>
    </row>
    <row r="143" spans="2:14" ht="15.75">
      <c r="B143" s="103"/>
      <c r="C143" s="104"/>
      <c r="D143" s="131"/>
      <c r="E143" s="104" t="s">
        <v>37</v>
      </c>
      <c r="F143" s="98"/>
      <c r="G143" s="98"/>
      <c r="H143" s="106" t="s">
        <v>5</v>
      </c>
      <c r="I143" s="107">
        <v>27.81</v>
      </c>
      <c r="J143" s="383"/>
      <c r="K143" s="108"/>
      <c r="L143" s="109">
        <f t="shared" si="12"/>
        <v>0</v>
      </c>
      <c r="M143" s="109">
        <f t="shared" si="13"/>
        <v>0</v>
      </c>
      <c r="N143" s="356">
        <f t="shared" si="14"/>
        <v>0</v>
      </c>
    </row>
    <row r="144" spans="2:14" ht="16.5" thickBot="1">
      <c r="B144" s="110"/>
      <c r="C144" s="111"/>
      <c r="D144" s="132"/>
      <c r="E144" s="111"/>
      <c r="F144" s="113">
        <v>1</v>
      </c>
      <c r="G144" s="113">
        <v>1</v>
      </c>
      <c r="H144" s="114" t="s">
        <v>6</v>
      </c>
      <c r="I144" s="115">
        <v>7.47</v>
      </c>
      <c r="J144" s="384">
        <f>SUM(I142,I143,I144)</f>
        <v>98.59</v>
      </c>
      <c r="K144" s="116">
        <v>1150</v>
      </c>
      <c r="L144" s="117">
        <f t="shared" si="12"/>
        <v>113378.5</v>
      </c>
      <c r="M144" s="117">
        <f t="shared" si="13"/>
        <v>22675.7</v>
      </c>
      <c r="N144" s="357">
        <f t="shared" si="14"/>
        <v>136054.2</v>
      </c>
    </row>
    <row r="145" spans="1:14" ht="15.75">
      <c r="A145" s="9">
        <v>8</v>
      </c>
      <c r="B145" s="42">
        <v>99</v>
      </c>
      <c r="C145" s="75" t="s">
        <v>27</v>
      </c>
      <c r="D145" s="76" t="s">
        <v>47</v>
      </c>
      <c r="E145" s="75" t="s">
        <v>41</v>
      </c>
      <c r="F145" s="77"/>
      <c r="G145" s="77"/>
      <c r="H145" s="78" t="s">
        <v>4</v>
      </c>
      <c r="I145" s="79">
        <v>62.96</v>
      </c>
      <c r="J145" s="379"/>
      <c r="K145" s="80"/>
      <c r="L145" s="81">
        <f t="shared" si="12"/>
        <v>0</v>
      </c>
      <c r="M145" s="81">
        <f t="shared" si="13"/>
        <v>0</v>
      </c>
      <c r="N145" s="352">
        <f t="shared" si="14"/>
        <v>0</v>
      </c>
    </row>
    <row r="146" spans="2:14" ht="15.75">
      <c r="B146" s="60"/>
      <c r="C146" s="82"/>
      <c r="D146" s="76"/>
      <c r="E146" s="82"/>
      <c r="F146" s="77"/>
      <c r="G146" s="77"/>
      <c r="H146" s="84" t="s">
        <v>5</v>
      </c>
      <c r="I146" s="85">
        <v>14.96</v>
      </c>
      <c r="J146" s="380"/>
      <c r="K146" s="86"/>
      <c r="L146" s="87">
        <f aca="true" t="shared" si="15" ref="L146:L200">J146*K146</f>
        <v>0</v>
      </c>
      <c r="M146" s="87">
        <f aca="true" t="shared" si="16" ref="M146:M200">L146*20%</f>
        <v>0</v>
      </c>
      <c r="N146" s="353">
        <f aca="true" t="shared" si="17" ref="N146:N200">L146+M146</f>
        <v>0</v>
      </c>
    </row>
    <row r="147" spans="2:14" ht="16.5" thickBot="1">
      <c r="B147" s="88"/>
      <c r="C147" s="89"/>
      <c r="D147" s="90"/>
      <c r="E147" s="89"/>
      <c r="F147" s="118">
        <v>1</v>
      </c>
      <c r="G147" s="118">
        <v>1</v>
      </c>
      <c r="H147" s="92" t="s">
        <v>6</v>
      </c>
      <c r="I147" s="93">
        <v>6.39</v>
      </c>
      <c r="J147" s="381">
        <f>SUM(I145,I146,I147)</f>
        <v>84.31</v>
      </c>
      <c r="K147" s="94">
        <v>1150</v>
      </c>
      <c r="L147" s="61">
        <f t="shared" si="15"/>
        <v>96956.5</v>
      </c>
      <c r="M147" s="61">
        <f t="shared" si="16"/>
        <v>19391.3</v>
      </c>
      <c r="N147" s="354">
        <f t="shared" si="17"/>
        <v>116347.8</v>
      </c>
    </row>
    <row r="148" spans="1:14" ht="15.75">
      <c r="A148" s="9">
        <v>9</v>
      </c>
      <c r="B148" s="95">
        <v>100</v>
      </c>
      <c r="C148" s="96" t="s">
        <v>12</v>
      </c>
      <c r="D148" s="97" t="s">
        <v>47</v>
      </c>
      <c r="E148" s="96" t="s">
        <v>14</v>
      </c>
      <c r="F148" s="98"/>
      <c r="G148" s="98"/>
      <c r="H148" s="99" t="s">
        <v>4</v>
      </c>
      <c r="I148" s="100">
        <v>30.43</v>
      </c>
      <c r="J148" s="382"/>
      <c r="K148" s="101"/>
      <c r="L148" s="102">
        <f t="shared" si="15"/>
        <v>0</v>
      </c>
      <c r="M148" s="102">
        <f t="shared" si="16"/>
        <v>0</v>
      </c>
      <c r="N148" s="355">
        <f t="shared" si="17"/>
        <v>0</v>
      </c>
    </row>
    <row r="149" spans="2:14" ht="15.75">
      <c r="B149" s="103"/>
      <c r="C149" s="96"/>
      <c r="D149" s="97"/>
      <c r="E149" s="96"/>
      <c r="F149" s="98"/>
      <c r="G149" s="98"/>
      <c r="H149" s="106" t="s">
        <v>5</v>
      </c>
      <c r="I149" s="107">
        <v>11.2</v>
      </c>
      <c r="J149" s="383"/>
      <c r="K149" s="108"/>
      <c r="L149" s="109">
        <f t="shared" si="15"/>
        <v>0</v>
      </c>
      <c r="M149" s="109">
        <f t="shared" si="16"/>
        <v>0</v>
      </c>
      <c r="N149" s="356">
        <f t="shared" si="17"/>
        <v>0</v>
      </c>
    </row>
    <row r="150" spans="2:14" ht="16.5" thickBot="1">
      <c r="B150" s="110"/>
      <c r="C150" s="111"/>
      <c r="D150" s="112"/>
      <c r="E150" s="111"/>
      <c r="F150" s="113"/>
      <c r="G150" s="113">
        <v>1</v>
      </c>
      <c r="H150" s="114" t="s">
        <v>6</v>
      </c>
      <c r="I150" s="115">
        <v>3.41</v>
      </c>
      <c r="J150" s="384">
        <f>SUM(I148,I149,I150)</f>
        <v>45.03999999999999</v>
      </c>
      <c r="K150" s="116">
        <v>1150</v>
      </c>
      <c r="L150" s="117">
        <f t="shared" si="15"/>
        <v>51795.99999999999</v>
      </c>
      <c r="M150" s="117">
        <f t="shared" si="16"/>
        <v>10359.199999999999</v>
      </c>
      <c r="N150" s="357">
        <f t="shared" si="17"/>
        <v>62155.19999999999</v>
      </c>
    </row>
    <row r="151" spans="1:14" ht="15.75">
      <c r="A151" s="9">
        <v>10</v>
      </c>
      <c r="B151" s="95">
        <v>102</v>
      </c>
      <c r="C151" s="96" t="s">
        <v>13</v>
      </c>
      <c r="D151" s="97" t="s">
        <v>47</v>
      </c>
      <c r="E151" s="96" t="s">
        <v>42</v>
      </c>
      <c r="F151" s="98"/>
      <c r="G151" s="98"/>
      <c r="H151" s="99" t="s">
        <v>4</v>
      </c>
      <c r="I151" s="100">
        <v>63.31</v>
      </c>
      <c r="J151" s="382"/>
      <c r="K151" s="101"/>
      <c r="L151" s="102">
        <f t="shared" si="15"/>
        <v>0</v>
      </c>
      <c r="M151" s="102">
        <f t="shared" si="16"/>
        <v>0</v>
      </c>
      <c r="N151" s="355">
        <f t="shared" si="17"/>
        <v>0</v>
      </c>
    </row>
    <row r="152" spans="2:14" ht="15.75">
      <c r="B152" s="103"/>
      <c r="C152" s="104"/>
      <c r="D152" s="131"/>
      <c r="E152" s="104" t="s">
        <v>37</v>
      </c>
      <c r="F152" s="98"/>
      <c r="G152" s="98"/>
      <c r="H152" s="106" t="s">
        <v>5</v>
      </c>
      <c r="I152" s="107">
        <v>21.93</v>
      </c>
      <c r="J152" s="383"/>
      <c r="K152" s="108"/>
      <c r="L152" s="109">
        <f t="shared" si="15"/>
        <v>0</v>
      </c>
      <c r="M152" s="109">
        <f t="shared" si="16"/>
        <v>0</v>
      </c>
      <c r="N152" s="356">
        <f t="shared" si="17"/>
        <v>0</v>
      </c>
    </row>
    <row r="153" spans="2:14" ht="16.5" thickBot="1">
      <c r="B153" s="110"/>
      <c r="C153" s="111"/>
      <c r="D153" s="132"/>
      <c r="E153" s="111"/>
      <c r="F153" s="113">
        <v>1</v>
      </c>
      <c r="G153" s="113">
        <v>1</v>
      </c>
      <c r="H153" s="114" t="s">
        <v>6</v>
      </c>
      <c r="I153" s="115">
        <v>6.99</v>
      </c>
      <c r="J153" s="384">
        <f>SUM(I151,I152,I153)</f>
        <v>92.23</v>
      </c>
      <c r="K153" s="116">
        <v>1150</v>
      </c>
      <c r="L153" s="117">
        <f t="shared" si="15"/>
        <v>106064.5</v>
      </c>
      <c r="M153" s="117">
        <f t="shared" si="16"/>
        <v>21212.9</v>
      </c>
      <c r="N153" s="357">
        <f t="shared" si="17"/>
        <v>127277.4</v>
      </c>
    </row>
    <row r="154" spans="1:14" ht="15.75">
      <c r="A154" s="9">
        <v>11</v>
      </c>
      <c r="B154" s="42">
        <v>103</v>
      </c>
      <c r="C154" s="75" t="s">
        <v>27</v>
      </c>
      <c r="D154" s="76" t="s">
        <v>48</v>
      </c>
      <c r="E154" s="75" t="s">
        <v>41</v>
      </c>
      <c r="F154" s="77"/>
      <c r="G154" s="77"/>
      <c r="H154" s="78" t="s">
        <v>4</v>
      </c>
      <c r="I154" s="79">
        <v>62.96</v>
      </c>
      <c r="J154" s="379"/>
      <c r="K154" s="80"/>
      <c r="L154" s="81">
        <f t="shared" si="15"/>
        <v>0</v>
      </c>
      <c r="M154" s="81">
        <f t="shared" si="16"/>
        <v>0</v>
      </c>
      <c r="N154" s="352">
        <f t="shared" si="17"/>
        <v>0</v>
      </c>
    </row>
    <row r="155" spans="2:14" ht="15.75">
      <c r="B155" s="60"/>
      <c r="C155" s="82"/>
      <c r="D155" s="76"/>
      <c r="E155" s="82"/>
      <c r="F155" s="77"/>
      <c r="G155" s="77"/>
      <c r="H155" s="84" t="s">
        <v>5</v>
      </c>
      <c r="I155" s="85">
        <v>14.96</v>
      </c>
      <c r="J155" s="380"/>
      <c r="K155" s="86"/>
      <c r="L155" s="87">
        <f t="shared" si="15"/>
        <v>0</v>
      </c>
      <c r="M155" s="87">
        <f t="shared" si="16"/>
        <v>0</v>
      </c>
      <c r="N155" s="353">
        <f t="shared" si="17"/>
        <v>0</v>
      </c>
    </row>
    <row r="156" spans="2:14" ht="16.5" thickBot="1">
      <c r="B156" s="88"/>
      <c r="C156" s="89"/>
      <c r="D156" s="90"/>
      <c r="E156" s="89"/>
      <c r="F156" s="118">
        <v>1</v>
      </c>
      <c r="G156" s="118">
        <v>1</v>
      </c>
      <c r="H156" s="92" t="s">
        <v>6</v>
      </c>
      <c r="I156" s="93">
        <v>6.39</v>
      </c>
      <c r="J156" s="381">
        <f>SUM(I154,I155,I156)</f>
        <v>84.31</v>
      </c>
      <c r="K156" s="94">
        <v>1150</v>
      </c>
      <c r="L156" s="61">
        <f t="shared" si="15"/>
        <v>96956.5</v>
      </c>
      <c r="M156" s="61">
        <f t="shared" si="16"/>
        <v>19391.3</v>
      </c>
      <c r="N156" s="354">
        <f t="shared" si="17"/>
        <v>116347.8</v>
      </c>
    </row>
    <row r="157" spans="1:14" ht="15.75">
      <c r="A157" s="9">
        <v>12</v>
      </c>
      <c r="B157" s="95">
        <v>104</v>
      </c>
      <c r="C157" s="96" t="s">
        <v>15</v>
      </c>
      <c r="D157" s="97" t="s">
        <v>48</v>
      </c>
      <c r="E157" s="96" t="s">
        <v>42</v>
      </c>
      <c r="F157" s="98"/>
      <c r="G157" s="98"/>
      <c r="H157" s="99" t="s">
        <v>4</v>
      </c>
      <c r="I157" s="100">
        <v>51.98</v>
      </c>
      <c r="J157" s="382"/>
      <c r="K157" s="101"/>
      <c r="L157" s="102">
        <f t="shared" si="15"/>
        <v>0</v>
      </c>
      <c r="M157" s="102">
        <f t="shared" si="16"/>
        <v>0</v>
      </c>
      <c r="N157" s="355">
        <f t="shared" si="17"/>
        <v>0</v>
      </c>
    </row>
    <row r="158" spans="2:14" ht="15.75">
      <c r="B158" s="103"/>
      <c r="C158" s="104"/>
      <c r="D158" s="97"/>
      <c r="E158" s="104" t="s">
        <v>43</v>
      </c>
      <c r="F158" s="98"/>
      <c r="G158" s="98"/>
      <c r="H158" s="106" t="s">
        <v>5</v>
      </c>
      <c r="I158" s="107">
        <v>30</v>
      </c>
      <c r="J158" s="383"/>
      <c r="K158" s="108"/>
      <c r="L158" s="109">
        <f t="shared" si="15"/>
        <v>0</v>
      </c>
      <c r="M158" s="109">
        <f t="shared" si="16"/>
        <v>0</v>
      </c>
      <c r="N158" s="356">
        <f t="shared" si="17"/>
        <v>0</v>
      </c>
    </row>
    <row r="159" spans="2:14" ht="16.5" thickBot="1">
      <c r="B159" s="110"/>
      <c r="C159" s="111"/>
      <c r="D159" s="112"/>
      <c r="E159" s="111"/>
      <c r="F159" s="113">
        <v>1</v>
      </c>
      <c r="G159" s="113">
        <v>1</v>
      </c>
      <c r="H159" s="114" t="s">
        <v>6</v>
      </c>
      <c r="I159" s="115">
        <v>6.72</v>
      </c>
      <c r="J159" s="384">
        <f>SUM(I157,I158,I159)</f>
        <v>88.69999999999999</v>
      </c>
      <c r="K159" s="116">
        <v>1150</v>
      </c>
      <c r="L159" s="117">
        <f t="shared" si="15"/>
        <v>102004.99999999999</v>
      </c>
      <c r="M159" s="117">
        <f t="shared" si="16"/>
        <v>20401</v>
      </c>
      <c r="N159" s="357">
        <f t="shared" si="17"/>
        <v>122405.99999999999</v>
      </c>
    </row>
    <row r="160" spans="1:14" ht="15.75">
      <c r="A160" s="9">
        <v>13</v>
      </c>
      <c r="B160" s="42">
        <v>105</v>
      </c>
      <c r="C160" s="75" t="s">
        <v>13</v>
      </c>
      <c r="D160" s="76" t="s">
        <v>48</v>
      </c>
      <c r="E160" s="75" t="s">
        <v>42</v>
      </c>
      <c r="F160" s="77"/>
      <c r="G160" s="77"/>
      <c r="H160" s="78" t="s">
        <v>4</v>
      </c>
      <c r="I160" s="79">
        <v>65.52</v>
      </c>
      <c r="J160" s="379"/>
      <c r="K160" s="80"/>
      <c r="L160" s="81">
        <f t="shared" si="15"/>
        <v>0</v>
      </c>
      <c r="M160" s="81">
        <f t="shared" si="16"/>
        <v>0</v>
      </c>
      <c r="N160" s="352">
        <f t="shared" si="17"/>
        <v>0</v>
      </c>
    </row>
    <row r="161" spans="2:14" ht="15.75">
      <c r="B161" s="60"/>
      <c r="C161" s="82"/>
      <c r="D161" s="119"/>
      <c r="E161" s="82" t="s">
        <v>37</v>
      </c>
      <c r="F161" s="77"/>
      <c r="G161" s="77"/>
      <c r="H161" s="84" t="s">
        <v>5</v>
      </c>
      <c r="I161" s="85">
        <v>15.43</v>
      </c>
      <c r="J161" s="380"/>
      <c r="K161" s="86"/>
      <c r="L161" s="87">
        <f t="shared" si="15"/>
        <v>0</v>
      </c>
      <c r="M161" s="87">
        <f t="shared" si="16"/>
        <v>0</v>
      </c>
      <c r="N161" s="353">
        <f t="shared" si="17"/>
        <v>0</v>
      </c>
    </row>
    <row r="162" spans="2:14" ht="16.5" thickBot="1">
      <c r="B162" s="88"/>
      <c r="C162" s="89"/>
      <c r="D162" s="90"/>
      <c r="E162" s="89"/>
      <c r="F162" s="118">
        <v>1</v>
      </c>
      <c r="G162" s="118">
        <v>1</v>
      </c>
      <c r="H162" s="92" t="s">
        <v>6</v>
      </c>
      <c r="I162" s="93">
        <v>6.64</v>
      </c>
      <c r="J162" s="381">
        <f>SUM(I160,I161,I162)</f>
        <v>87.58999999999999</v>
      </c>
      <c r="K162" s="94">
        <v>1150</v>
      </c>
      <c r="L162" s="61">
        <f t="shared" si="15"/>
        <v>100728.49999999999</v>
      </c>
      <c r="M162" s="61">
        <f t="shared" si="16"/>
        <v>20145.699999999997</v>
      </c>
      <c r="N162" s="354">
        <f t="shared" si="17"/>
        <v>120874.19999999998</v>
      </c>
    </row>
    <row r="163" spans="1:14" ht="15.75">
      <c r="A163" s="9">
        <v>14</v>
      </c>
      <c r="B163" s="95">
        <v>106</v>
      </c>
      <c r="C163" s="96" t="s">
        <v>27</v>
      </c>
      <c r="D163" s="97" t="s">
        <v>46</v>
      </c>
      <c r="E163" s="96" t="s">
        <v>41</v>
      </c>
      <c r="F163" s="98"/>
      <c r="G163" s="98"/>
      <c r="H163" s="99" t="s">
        <v>4</v>
      </c>
      <c r="I163" s="100">
        <v>62.58</v>
      </c>
      <c r="J163" s="382"/>
      <c r="K163" s="101"/>
      <c r="L163" s="102">
        <f t="shared" si="15"/>
        <v>0</v>
      </c>
      <c r="M163" s="102">
        <f t="shared" si="16"/>
        <v>0</v>
      </c>
      <c r="N163" s="355">
        <f t="shared" si="17"/>
        <v>0</v>
      </c>
    </row>
    <row r="164" spans="2:14" ht="15.75">
      <c r="B164" s="103"/>
      <c r="C164" s="104"/>
      <c r="D164" s="97"/>
      <c r="E164" s="104"/>
      <c r="F164" s="98"/>
      <c r="G164" s="98"/>
      <c r="H164" s="106" t="s">
        <v>5</v>
      </c>
      <c r="I164" s="107">
        <v>15.36</v>
      </c>
      <c r="J164" s="383"/>
      <c r="K164" s="108"/>
      <c r="L164" s="109">
        <f t="shared" si="15"/>
        <v>0</v>
      </c>
      <c r="M164" s="109">
        <f t="shared" si="16"/>
        <v>0</v>
      </c>
      <c r="N164" s="356">
        <f t="shared" si="17"/>
        <v>0</v>
      </c>
    </row>
    <row r="165" spans="2:14" ht="16.5" thickBot="1">
      <c r="B165" s="110"/>
      <c r="C165" s="111"/>
      <c r="D165" s="112"/>
      <c r="E165" s="111"/>
      <c r="F165" s="113">
        <v>1</v>
      </c>
      <c r="G165" s="113">
        <v>1</v>
      </c>
      <c r="H165" s="114" t="s">
        <v>6</v>
      </c>
      <c r="I165" s="115">
        <v>6.39</v>
      </c>
      <c r="J165" s="384">
        <f>SUM(I163,I164,I165)</f>
        <v>84.33</v>
      </c>
      <c r="K165" s="116">
        <v>1100</v>
      </c>
      <c r="L165" s="117">
        <f t="shared" si="15"/>
        <v>92763</v>
      </c>
      <c r="M165" s="117">
        <f t="shared" si="16"/>
        <v>18552.600000000002</v>
      </c>
      <c r="N165" s="357">
        <f t="shared" si="17"/>
        <v>111315.6</v>
      </c>
    </row>
    <row r="166" spans="1:14" ht="15.75">
      <c r="A166" s="9">
        <v>15</v>
      </c>
      <c r="B166" s="42">
        <v>107</v>
      </c>
      <c r="C166" s="75" t="s">
        <v>12</v>
      </c>
      <c r="D166" s="76" t="s">
        <v>46</v>
      </c>
      <c r="E166" s="75" t="s">
        <v>14</v>
      </c>
      <c r="F166" s="77"/>
      <c r="G166" s="77"/>
      <c r="H166" s="78" t="s">
        <v>4</v>
      </c>
      <c r="I166" s="79">
        <v>30.43</v>
      </c>
      <c r="J166" s="379"/>
      <c r="K166" s="80"/>
      <c r="L166" s="81">
        <f t="shared" si="15"/>
        <v>0</v>
      </c>
      <c r="M166" s="81">
        <f t="shared" si="16"/>
        <v>0</v>
      </c>
      <c r="N166" s="352">
        <f t="shared" si="17"/>
        <v>0</v>
      </c>
    </row>
    <row r="167" spans="2:14" ht="15.75">
      <c r="B167" s="60"/>
      <c r="C167" s="82"/>
      <c r="D167" s="76"/>
      <c r="E167" s="82"/>
      <c r="F167" s="77"/>
      <c r="G167" s="77"/>
      <c r="H167" s="84" t="s">
        <v>5</v>
      </c>
      <c r="I167" s="85">
        <v>11.2</v>
      </c>
      <c r="J167" s="380"/>
      <c r="K167" s="86"/>
      <c r="L167" s="87">
        <f t="shared" si="15"/>
        <v>0</v>
      </c>
      <c r="M167" s="87">
        <f t="shared" si="16"/>
        <v>0</v>
      </c>
      <c r="N167" s="353">
        <f t="shared" si="17"/>
        <v>0</v>
      </c>
    </row>
    <row r="168" spans="2:14" ht="16.5" thickBot="1">
      <c r="B168" s="88"/>
      <c r="C168" s="89"/>
      <c r="D168" s="90"/>
      <c r="E168" s="89"/>
      <c r="F168" s="121"/>
      <c r="G168" s="121">
        <v>1</v>
      </c>
      <c r="H168" s="122" t="s">
        <v>6</v>
      </c>
      <c r="I168" s="123">
        <v>3.41</v>
      </c>
      <c r="J168" s="387">
        <f>SUM(I166,I167,I168)</f>
        <v>45.03999999999999</v>
      </c>
      <c r="K168" s="94">
        <v>1100</v>
      </c>
      <c r="L168" s="61">
        <f t="shared" si="15"/>
        <v>49543.99999999999</v>
      </c>
      <c r="M168" s="61">
        <f t="shared" si="16"/>
        <v>9908.8</v>
      </c>
      <c r="N168" s="354">
        <f t="shared" si="17"/>
        <v>59452.79999999999</v>
      </c>
    </row>
    <row r="169" spans="1:14" ht="15.75">
      <c r="A169" s="9">
        <v>16</v>
      </c>
      <c r="B169" s="95">
        <v>108</v>
      </c>
      <c r="C169" s="96" t="s">
        <v>12</v>
      </c>
      <c r="D169" s="97" t="s">
        <v>46</v>
      </c>
      <c r="E169" s="96" t="s">
        <v>14</v>
      </c>
      <c r="F169" s="135"/>
      <c r="G169" s="135"/>
      <c r="H169" s="99" t="s">
        <v>4</v>
      </c>
      <c r="I169" s="136">
        <v>31.35</v>
      </c>
      <c r="J169" s="397"/>
      <c r="K169" s="101"/>
      <c r="L169" s="102">
        <f t="shared" si="15"/>
        <v>0</v>
      </c>
      <c r="M169" s="102">
        <f t="shared" si="16"/>
        <v>0</v>
      </c>
      <c r="N169" s="355">
        <f t="shared" si="17"/>
        <v>0</v>
      </c>
    </row>
    <row r="170" spans="2:14" ht="15.75">
      <c r="B170" s="103"/>
      <c r="C170" s="104"/>
      <c r="D170" s="97"/>
      <c r="E170" s="104"/>
      <c r="F170" s="138"/>
      <c r="G170" s="138"/>
      <c r="H170" s="106" t="s">
        <v>5</v>
      </c>
      <c r="I170" s="139">
        <v>11.2</v>
      </c>
      <c r="J170" s="398"/>
      <c r="K170" s="108"/>
      <c r="L170" s="109">
        <f t="shared" si="15"/>
        <v>0</v>
      </c>
      <c r="M170" s="109">
        <f t="shared" si="16"/>
        <v>0</v>
      </c>
      <c r="N170" s="356">
        <f t="shared" si="17"/>
        <v>0</v>
      </c>
    </row>
    <row r="171" spans="2:14" ht="16.5" thickBot="1">
      <c r="B171" s="110"/>
      <c r="C171" s="111"/>
      <c r="D171" s="112"/>
      <c r="E171" s="111"/>
      <c r="F171" s="141"/>
      <c r="G171" s="141">
        <v>1</v>
      </c>
      <c r="H171" s="142" t="s">
        <v>6</v>
      </c>
      <c r="I171" s="143">
        <v>3.49</v>
      </c>
      <c r="J171" s="392">
        <f>SUM(I169,I170,I171)</f>
        <v>46.04</v>
      </c>
      <c r="K171" s="116">
        <v>1100</v>
      </c>
      <c r="L171" s="117">
        <f t="shared" si="15"/>
        <v>50644</v>
      </c>
      <c r="M171" s="117">
        <f t="shared" si="16"/>
        <v>10128.800000000001</v>
      </c>
      <c r="N171" s="357">
        <f t="shared" si="17"/>
        <v>60772.8</v>
      </c>
    </row>
    <row r="172" spans="1:14" ht="15.75">
      <c r="A172" s="9">
        <v>17</v>
      </c>
      <c r="B172" s="42">
        <v>109</v>
      </c>
      <c r="C172" s="75" t="s">
        <v>13</v>
      </c>
      <c r="D172" s="76" t="s">
        <v>46</v>
      </c>
      <c r="E172" s="75" t="s">
        <v>42</v>
      </c>
      <c r="F172" s="124"/>
      <c r="G172" s="124"/>
      <c r="H172" s="78" t="s">
        <v>4</v>
      </c>
      <c r="I172" s="125">
        <v>63.31</v>
      </c>
      <c r="J172" s="395"/>
      <c r="K172" s="80"/>
      <c r="L172" s="81">
        <f t="shared" si="15"/>
        <v>0</v>
      </c>
      <c r="M172" s="81">
        <f t="shared" si="16"/>
        <v>0</v>
      </c>
      <c r="N172" s="352">
        <f t="shared" si="17"/>
        <v>0</v>
      </c>
    </row>
    <row r="173" spans="2:14" ht="15.75">
      <c r="B173" s="60"/>
      <c r="C173" s="82"/>
      <c r="D173" s="119"/>
      <c r="E173" s="82" t="s">
        <v>37</v>
      </c>
      <c r="F173" s="126"/>
      <c r="G173" s="126"/>
      <c r="H173" s="84" t="s">
        <v>5</v>
      </c>
      <c r="I173" s="127">
        <v>21.93</v>
      </c>
      <c r="J173" s="396"/>
      <c r="K173" s="86"/>
      <c r="L173" s="87">
        <f t="shared" si="15"/>
        <v>0</v>
      </c>
      <c r="M173" s="87">
        <f t="shared" si="16"/>
        <v>0</v>
      </c>
      <c r="N173" s="353">
        <f t="shared" si="17"/>
        <v>0</v>
      </c>
    </row>
    <row r="174" spans="2:14" ht="16.5" thickBot="1">
      <c r="B174" s="88"/>
      <c r="C174" s="89"/>
      <c r="D174" s="90"/>
      <c r="E174" s="89"/>
      <c r="F174" s="129">
        <v>1</v>
      </c>
      <c r="G174" s="129">
        <v>1</v>
      </c>
      <c r="H174" s="122" t="s">
        <v>6</v>
      </c>
      <c r="I174" s="130">
        <v>6.99</v>
      </c>
      <c r="J174" s="387">
        <f>SUM(I172,I173,I174)</f>
        <v>92.23</v>
      </c>
      <c r="K174" s="94">
        <v>1150</v>
      </c>
      <c r="L174" s="61">
        <f t="shared" si="15"/>
        <v>106064.5</v>
      </c>
      <c r="M174" s="61">
        <f t="shared" si="16"/>
        <v>21212.9</v>
      </c>
      <c r="N174" s="354">
        <f t="shared" si="17"/>
        <v>127277.4</v>
      </c>
    </row>
    <row r="175" spans="1:14" ht="15.75">
      <c r="A175" s="9">
        <v>18</v>
      </c>
      <c r="B175" s="95">
        <v>110</v>
      </c>
      <c r="C175" s="96" t="s">
        <v>27</v>
      </c>
      <c r="D175" s="97" t="s">
        <v>45</v>
      </c>
      <c r="E175" s="96" t="s">
        <v>41</v>
      </c>
      <c r="F175" s="135"/>
      <c r="G175" s="135"/>
      <c r="H175" s="99" t="s">
        <v>4</v>
      </c>
      <c r="I175" s="136">
        <v>62.58</v>
      </c>
      <c r="J175" s="397"/>
      <c r="K175" s="101"/>
      <c r="L175" s="102">
        <f t="shared" si="15"/>
        <v>0</v>
      </c>
      <c r="M175" s="102">
        <f t="shared" si="16"/>
        <v>0</v>
      </c>
      <c r="N175" s="355">
        <f t="shared" si="17"/>
        <v>0</v>
      </c>
    </row>
    <row r="176" spans="2:14" ht="15.75">
      <c r="B176" s="103"/>
      <c r="C176" s="104"/>
      <c r="D176" s="97"/>
      <c r="E176" s="104"/>
      <c r="F176" s="138"/>
      <c r="G176" s="138"/>
      <c r="H176" s="106" t="s">
        <v>5</v>
      </c>
      <c r="I176" s="139">
        <v>19.69</v>
      </c>
      <c r="J176" s="398"/>
      <c r="K176" s="108"/>
      <c r="L176" s="109">
        <f t="shared" si="15"/>
        <v>0</v>
      </c>
      <c r="M176" s="109">
        <f t="shared" si="16"/>
        <v>0</v>
      </c>
      <c r="N176" s="356">
        <f t="shared" si="17"/>
        <v>0</v>
      </c>
    </row>
    <row r="177" spans="2:14" ht="16.5" thickBot="1">
      <c r="B177" s="110"/>
      <c r="C177" s="111"/>
      <c r="D177" s="112"/>
      <c r="E177" s="111"/>
      <c r="F177" s="141">
        <v>1</v>
      </c>
      <c r="G177" s="141">
        <v>1</v>
      </c>
      <c r="H177" s="142" t="s">
        <v>6</v>
      </c>
      <c r="I177" s="143">
        <v>6.75</v>
      </c>
      <c r="J177" s="392">
        <f>SUM(I175,I176,I177)</f>
        <v>89.02</v>
      </c>
      <c r="K177" s="116">
        <v>1150</v>
      </c>
      <c r="L177" s="117">
        <f t="shared" si="15"/>
        <v>102373</v>
      </c>
      <c r="M177" s="117">
        <f t="shared" si="16"/>
        <v>20474.600000000002</v>
      </c>
      <c r="N177" s="357">
        <f t="shared" si="17"/>
        <v>122847.6</v>
      </c>
    </row>
    <row r="178" spans="1:14" ht="15.75">
      <c r="A178" s="9">
        <v>19</v>
      </c>
      <c r="B178" s="42">
        <v>111</v>
      </c>
      <c r="C178" s="75" t="s">
        <v>12</v>
      </c>
      <c r="D178" s="76" t="s">
        <v>45</v>
      </c>
      <c r="E178" s="75" t="s">
        <v>14</v>
      </c>
      <c r="F178" s="124"/>
      <c r="G178" s="124"/>
      <c r="H178" s="78" t="s">
        <v>4</v>
      </c>
      <c r="I178" s="125">
        <v>30.43</v>
      </c>
      <c r="J178" s="395"/>
      <c r="K178" s="80"/>
      <c r="L178" s="81">
        <f t="shared" si="15"/>
        <v>0</v>
      </c>
      <c r="M178" s="81">
        <f t="shared" si="16"/>
        <v>0</v>
      </c>
      <c r="N178" s="352">
        <f t="shared" si="17"/>
        <v>0</v>
      </c>
    </row>
    <row r="179" spans="2:14" ht="15.75">
      <c r="B179" s="60"/>
      <c r="C179" s="82"/>
      <c r="D179" s="76"/>
      <c r="E179" s="82"/>
      <c r="F179" s="126"/>
      <c r="G179" s="126"/>
      <c r="H179" s="84" t="s">
        <v>5</v>
      </c>
      <c r="I179" s="127">
        <v>14.6</v>
      </c>
      <c r="J179" s="396"/>
      <c r="K179" s="86"/>
      <c r="L179" s="87">
        <f t="shared" si="15"/>
        <v>0</v>
      </c>
      <c r="M179" s="87">
        <f t="shared" si="16"/>
        <v>0</v>
      </c>
      <c r="N179" s="353">
        <f t="shared" si="17"/>
        <v>0</v>
      </c>
    </row>
    <row r="180" spans="2:14" ht="16.5" thickBot="1">
      <c r="B180" s="88"/>
      <c r="C180" s="89"/>
      <c r="D180" s="90"/>
      <c r="E180" s="89"/>
      <c r="F180" s="129"/>
      <c r="G180" s="129">
        <v>1</v>
      </c>
      <c r="H180" s="122" t="s">
        <v>6</v>
      </c>
      <c r="I180" s="130">
        <v>3.69</v>
      </c>
      <c r="J180" s="387">
        <f>SUM(I178,I179,I180)</f>
        <v>48.72</v>
      </c>
      <c r="K180" s="94">
        <v>1150</v>
      </c>
      <c r="L180" s="61">
        <f t="shared" si="15"/>
        <v>56028</v>
      </c>
      <c r="M180" s="61">
        <f t="shared" si="16"/>
        <v>11205.6</v>
      </c>
      <c r="N180" s="354">
        <f t="shared" si="17"/>
        <v>67233.6</v>
      </c>
    </row>
    <row r="181" spans="1:14" ht="15.75">
      <c r="A181" s="9">
        <v>20</v>
      </c>
      <c r="B181" s="42">
        <v>113</v>
      </c>
      <c r="C181" s="75" t="s">
        <v>13</v>
      </c>
      <c r="D181" s="76" t="s">
        <v>45</v>
      </c>
      <c r="E181" s="75" t="s">
        <v>42</v>
      </c>
      <c r="F181" s="124"/>
      <c r="G181" s="124"/>
      <c r="H181" s="78" t="s">
        <v>4</v>
      </c>
      <c r="I181" s="125">
        <v>63.31</v>
      </c>
      <c r="J181" s="395"/>
      <c r="K181" s="80"/>
      <c r="L181" s="81">
        <f t="shared" si="15"/>
        <v>0</v>
      </c>
      <c r="M181" s="81">
        <f t="shared" si="16"/>
        <v>0</v>
      </c>
      <c r="N181" s="352">
        <f t="shared" si="17"/>
        <v>0</v>
      </c>
    </row>
    <row r="182" spans="2:14" ht="15.75">
      <c r="B182" s="60"/>
      <c r="C182" s="82"/>
      <c r="D182" s="119"/>
      <c r="E182" s="82" t="s">
        <v>37</v>
      </c>
      <c r="F182" s="126"/>
      <c r="G182" s="126"/>
      <c r="H182" s="84" t="s">
        <v>5</v>
      </c>
      <c r="I182" s="127">
        <v>27.81</v>
      </c>
      <c r="J182" s="396"/>
      <c r="K182" s="86"/>
      <c r="L182" s="87">
        <f t="shared" si="15"/>
        <v>0</v>
      </c>
      <c r="M182" s="87">
        <f t="shared" si="16"/>
        <v>0</v>
      </c>
      <c r="N182" s="353">
        <f t="shared" si="17"/>
        <v>0</v>
      </c>
    </row>
    <row r="183" spans="2:14" ht="16.5" thickBot="1">
      <c r="B183" s="88"/>
      <c r="C183" s="89"/>
      <c r="D183" s="90"/>
      <c r="E183" s="89"/>
      <c r="F183" s="129">
        <v>1</v>
      </c>
      <c r="G183" s="129">
        <v>1</v>
      </c>
      <c r="H183" s="122" t="s">
        <v>6</v>
      </c>
      <c r="I183" s="130">
        <v>7.47</v>
      </c>
      <c r="J183" s="387">
        <f>SUM(I181,I182,I183)</f>
        <v>98.59</v>
      </c>
      <c r="K183" s="94">
        <v>1150</v>
      </c>
      <c r="L183" s="61">
        <f t="shared" si="15"/>
        <v>113378.5</v>
      </c>
      <c r="M183" s="61">
        <f t="shared" si="16"/>
        <v>22675.7</v>
      </c>
      <c r="N183" s="354">
        <f t="shared" si="17"/>
        <v>136054.2</v>
      </c>
    </row>
    <row r="184" spans="1:14" ht="15.75">
      <c r="A184" s="9">
        <v>21</v>
      </c>
      <c r="B184" s="95">
        <v>114</v>
      </c>
      <c r="C184" s="96" t="s">
        <v>27</v>
      </c>
      <c r="D184" s="97" t="s">
        <v>47</v>
      </c>
      <c r="E184" s="96" t="s">
        <v>41</v>
      </c>
      <c r="F184" s="135"/>
      <c r="G184" s="135"/>
      <c r="H184" s="99" t="s">
        <v>4</v>
      </c>
      <c r="I184" s="136">
        <v>62.58</v>
      </c>
      <c r="J184" s="397"/>
      <c r="K184" s="101"/>
      <c r="L184" s="102">
        <f t="shared" si="15"/>
        <v>0</v>
      </c>
      <c r="M184" s="102">
        <f t="shared" si="16"/>
        <v>0</v>
      </c>
      <c r="N184" s="355">
        <f t="shared" si="17"/>
        <v>0</v>
      </c>
    </row>
    <row r="185" spans="2:14" ht="15.75">
      <c r="B185" s="103"/>
      <c r="C185" s="104"/>
      <c r="D185" s="97"/>
      <c r="E185" s="104"/>
      <c r="F185" s="138"/>
      <c r="G185" s="138"/>
      <c r="H185" s="106" t="s">
        <v>5</v>
      </c>
      <c r="I185" s="139">
        <v>15.37</v>
      </c>
      <c r="J185" s="398"/>
      <c r="K185" s="108"/>
      <c r="L185" s="109">
        <f t="shared" si="15"/>
        <v>0</v>
      </c>
      <c r="M185" s="109">
        <f t="shared" si="16"/>
        <v>0</v>
      </c>
      <c r="N185" s="356">
        <f t="shared" si="17"/>
        <v>0</v>
      </c>
    </row>
    <row r="186" spans="2:14" ht="16.5" thickBot="1">
      <c r="B186" s="110"/>
      <c r="C186" s="111"/>
      <c r="D186" s="112"/>
      <c r="E186" s="111"/>
      <c r="F186" s="141">
        <v>1</v>
      </c>
      <c r="G186" s="141">
        <v>1</v>
      </c>
      <c r="H186" s="142" t="s">
        <v>6</v>
      </c>
      <c r="I186" s="143">
        <v>6.39</v>
      </c>
      <c r="J186" s="392">
        <f>SUM(I184,I185,I186)</f>
        <v>84.34</v>
      </c>
      <c r="K186" s="116">
        <v>1150</v>
      </c>
      <c r="L186" s="117">
        <f t="shared" si="15"/>
        <v>96991</v>
      </c>
      <c r="M186" s="117">
        <f t="shared" si="16"/>
        <v>19398.2</v>
      </c>
      <c r="N186" s="357">
        <f t="shared" si="17"/>
        <v>116389.2</v>
      </c>
    </row>
    <row r="187" spans="1:14" ht="15.75">
      <c r="A187" s="9">
        <v>22</v>
      </c>
      <c r="B187" s="42">
        <v>115</v>
      </c>
      <c r="C187" s="75" t="s">
        <v>12</v>
      </c>
      <c r="D187" s="76" t="s">
        <v>47</v>
      </c>
      <c r="E187" s="75" t="s">
        <v>14</v>
      </c>
      <c r="F187" s="124"/>
      <c r="G187" s="124"/>
      <c r="H187" s="78" t="s">
        <v>4</v>
      </c>
      <c r="I187" s="125">
        <v>30.43</v>
      </c>
      <c r="J187" s="395"/>
      <c r="K187" s="80"/>
      <c r="L187" s="81">
        <f t="shared" si="15"/>
        <v>0</v>
      </c>
      <c r="M187" s="81">
        <f t="shared" si="16"/>
        <v>0</v>
      </c>
      <c r="N187" s="352">
        <f t="shared" si="17"/>
        <v>0</v>
      </c>
    </row>
    <row r="188" spans="2:14" ht="15.75">
      <c r="B188" s="60"/>
      <c r="C188" s="75"/>
      <c r="D188" s="76"/>
      <c r="E188" s="75"/>
      <c r="F188" s="126"/>
      <c r="G188" s="126"/>
      <c r="H188" s="84" t="s">
        <v>5</v>
      </c>
      <c r="I188" s="127">
        <v>11.2</v>
      </c>
      <c r="J188" s="396"/>
      <c r="K188" s="86"/>
      <c r="L188" s="87">
        <f t="shared" si="15"/>
        <v>0</v>
      </c>
      <c r="M188" s="87">
        <f t="shared" si="16"/>
        <v>0</v>
      </c>
      <c r="N188" s="353">
        <f t="shared" si="17"/>
        <v>0</v>
      </c>
    </row>
    <row r="189" spans="2:14" ht="16.5" thickBot="1">
      <c r="B189" s="88"/>
      <c r="C189" s="89"/>
      <c r="D189" s="90"/>
      <c r="E189" s="89"/>
      <c r="F189" s="129"/>
      <c r="G189" s="129">
        <v>1</v>
      </c>
      <c r="H189" s="122" t="s">
        <v>6</v>
      </c>
      <c r="I189" s="130">
        <v>3.41</v>
      </c>
      <c r="J189" s="387">
        <f>SUM(I187,I188,I189)</f>
        <v>45.03999999999999</v>
      </c>
      <c r="K189" s="94">
        <v>1150</v>
      </c>
      <c r="L189" s="61">
        <f t="shared" si="15"/>
        <v>51795.99999999999</v>
      </c>
      <c r="M189" s="61">
        <f t="shared" si="16"/>
        <v>10359.199999999999</v>
      </c>
      <c r="N189" s="354">
        <f t="shared" si="17"/>
        <v>62155.19999999999</v>
      </c>
    </row>
    <row r="190" spans="1:14" ht="15.75">
      <c r="A190" s="9">
        <v>23</v>
      </c>
      <c r="B190" s="42">
        <v>117</v>
      </c>
      <c r="C190" s="75" t="s">
        <v>13</v>
      </c>
      <c r="D190" s="76" t="s">
        <v>47</v>
      </c>
      <c r="E190" s="75" t="s">
        <v>42</v>
      </c>
      <c r="F190" s="124"/>
      <c r="G190" s="124"/>
      <c r="H190" s="78" t="s">
        <v>4</v>
      </c>
      <c r="I190" s="125">
        <v>63.31</v>
      </c>
      <c r="J190" s="395"/>
      <c r="K190" s="80"/>
      <c r="L190" s="81">
        <f t="shared" si="15"/>
        <v>0</v>
      </c>
      <c r="M190" s="81">
        <f t="shared" si="16"/>
        <v>0</v>
      </c>
      <c r="N190" s="352">
        <f t="shared" si="17"/>
        <v>0</v>
      </c>
    </row>
    <row r="191" spans="2:14" ht="15.75">
      <c r="B191" s="60"/>
      <c r="C191" s="82"/>
      <c r="D191" s="119"/>
      <c r="E191" s="82" t="s">
        <v>37</v>
      </c>
      <c r="F191" s="126"/>
      <c r="G191" s="126"/>
      <c r="H191" s="84" t="s">
        <v>5</v>
      </c>
      <c r="I191" s="127">
        <v>21.93</v>
      </c>
      <c r="J191" s="396"/>
      <c r="K191" s="86"/>
      <c r="L191" s="87">
        <f t="shared" si="15"/>
        <v>0</v>
      </c>
      <c r="M191" s="87">
        <f t="shared" si="16"/>
        <v>0</v>
      </c>
      <c r="N191" s="353">
        <f t="shared" si="17"/>
        <v>0</v>
      </c>
    </row>
    <row r="192" spans="2:14" ht="16.5" thickBot="1">
      <c r="B192" s="88"/>
      <c r="C192" s="89"/>
      <c r="D192" s="90"/>
      <c r="E192" s="89"/>
      <c r="F192" s="129">
        <v>1</v>
      </c>
      <c r="G192" s="129">
        <v>1</v>
      </c>
      <c r="H192" s="122" t="s">
        <v>6</v>
      </c>
      <c r="I192" s="130">
        <v>6.99</v>
      </c>
      <c r="J192" s="387">
        <f>SUM(I190,I191,I192)</f>
        <v>92.23</v>
      </c>
      <c r="K192" s="94">
        <v>1150</v>
      </c>
      <c r="L192" s="61">
        <f t="shared" si="15"/>
        <v>106064.5</v>
      </c>
      <c r="M192" s="61">
        <f t="shared" si="16"/>
        <v>21212.9</v>
      </c>
      <c r="N192" s="354">
        <f t="shared" si="17"/>
        <v>127277.4</v>
      </c>
    </row>
    <row r="193" spans="1:14" ht="15.75">
      <c r="A193" s="9">
        <v>24</v>
      </c>
      <c r="B193" s="95">
        <v>118</v>
      </c>
      <c r="C193" s="96" t="s">
        <v>27</v>
      </c>
      <c r="D193" s="97" t="s">
        <v>48</v>
      </c>
      <c r="E193" s="96" t="s">
        <v>41</v>
      </c>
      <c r="F193" s="135"/>
      <c r="G193" s="135"/>
      <c r="H193" s="99" t="s">
        <v>4</v>
      </c>
      <c r="I193" s="136">
        <v>62.58</v>
      </c>
      <c r="J193" s="397"/>
      <c r="K193" s="101"/>
      <c r="L193" s="102">
        <f t="shared" si="15"/>
        <v>0</v>
      </c>
      <c r="M193" s="102">
        <f t="shared" si="16"/>
        <v>0</v>
      </c>
      <c r="N193" s="355">
        <f t="shared" si="17"/>
        <v>0</v>
      </c>
    </row>
    <row r="194" spans="2:14" ht="15.75">
      <c r="B194" s="103"/>
      <c r="C194" s="104"/>
      <c r="D194" s="97"/>
      <c r="E194" s="104"/>
      <c r="F194" s="138"/>
      <c r="G194" s="138"/>
      <c r="H194" s="106" t="s">
        <v>5</v>
      </c>
      <c r="I194" s="139">
        <v>15.37</v>
      </c>
      <c r="J194" s="398"/>
      <c r="K194" s="108"/>
      <c r="L194" s="109">
        <f t="shared" si="15"/>
        <v>0</v>
      </c>
      <c r="M194" s="109">
        <f t="shared" si="16"/>
        <v>0</v>
      </c>
      <c r="N194" s="356">
        <f t="shared" si="17"/>
        <v>0</v>
      </c>
    </row>
    <row r="195" spans="2:14" ht="16.5" thickBot="1">
      <c r="B195" s="110"/>
      <c r="C195" s="111"/>
      <c r="D195" s="112"/>
      <c r="E195" s="111"/>
      <c r="F195" s="141">
        <v>1</v>
      </c>
      <c r="G195" s="141">
        <v>1</v>
      </c>
      <c r="H195" s="142" t="s">
        <v>6</v>
      </c>
      <c r="I195" s="143">
        <v>6.39</v>
      </c>
      <c r="J195" s="392">
        <f>SUM(I193,I194,I195)</f>
        <v>84.34</v>
      </c>
      <c r="K195" s="116">
        <v>1150</v>
      </c>
      <c r="L195" s="117">
        <f t="shared" si="15"/>
        <v>96991</v>
      </c>
      <c r="M195" s="117">
        <f t="shared" si="16"/>
        <v>19398.2</v>
      </c>
      <c r="N195" s="357">
        <f t="shared" si="17"/>
        <v>116389.2</v>
      </c>
    </row>
    <row r="196" spans="1:14" ht="15.75">
      <c r="A196" s="9">
        <v>25</v>
      </c>
      <c r="B196" s="42">
        <v>119</v>
      </c>
      <c r="C196" s="75" t="s">
        <v>15</v>
      </c>
      <c r="D196" s="76" t="s">
        <v>48</v>
      </c>
      <c r="E196" s="75" t="s">
        <v>42</v>
      </c>
      <c r="F196" s="124"/>
      <c r="G196" s="124"/>
      <c r="H196" s="78" t="s">
        <v>4</v>
      </c>
      <c r="I196" s="125">
        <v>51.98</v>
      </c>
      <c r="J196" s="395"/>
      <c r="K196" s="80"/>
      <c r="L196" s="81">
        <f t="shared" si="15"/>
        <v>0</v>
      </c>
      <c r="M196" s="81">
        <f t="shared" si="16"/>
        <v>0</v>
      </c>
      <c r="N196" s="352">
        <f t="shared" si="17"/>
        <v>0</v>
      </c>
    </row>
    <row r="197" spans="2:14" ht="15.75">
      <c r="B197" s="60"/>
      <c r="C197" s="82"/>
      <c r="D197" s="76"/>
      <c r="E197" s="82" t="s">
        <v>43</v>
      </c>
      <c r="F197" s="126"/>
      <c r="G197" s="126"/>
      <c r="H197" s="84" t="s">
        <v>5</v>
      </c>
      <c r="I197" s="127">
        <v>30</v>
      </c>
      <c r="J197" s="396"/>
      <c r="K197" s="86"/>
      <c r="L197" s="87">
        <f t="shared" si="15"/>
        <v>0</v>
      </c>
      <c r="M197" s="87">
        <f t="shared" si="16"/>
        <v>0</v>
      </c>
      <c r="N197" s="353">
        <f t="shared" si="17"/>
        <v>0</v>
      </c>
    </row>
    <row r="198" spans="2:14" ht="16.5" thickBot="1">
      <c r="B198" s="88"/>
      <c r="C198" s="89"/>
      <c r="D198" s="90"/>
      <c r="E198" s="89"/>
      <c r="F198" s="129">
        <v>1</v>
      </c>
      <c r="G198" s="129">
        <v>1</v>
      </c>
      <c r="H198" s="122" t="s">
        <v>6</v>
      </c>
      <c r="I198" s="130">
        <v>6.72</v>
      </c>
      <c r="J198" s="387">
        <f>SUM(I196,I197,I198)</f>
        <v>88.69999999999999</v>
      </c>
      <c r="K198" s="94">
        <v>1150</v>
      </c>
      <c r="L198" s="61">
        <f t="shared" si="15"/>
        <v>102004.99999999999</v>
      </c>
      <c r="M198" s="61">
        <f t="shared" si="16"/>
        <v>20401</v>
      </c>
      <c r="N198" s="354">
        <f t="shared" si="17"/>
        <v>122405.99999999999</v>
      </c>
    </row>
    <row r="199" spans="1:14" ht="15.75">
      <c r="A199" s="9">
        <v>26</v>
      </c>
      <c r="B199" s="95">
        <v>120</v>
      </c>
      <c r="C199" s="96" t="s">
        <v>13</v>
      </c>
      <c r="D199" s="97" t="s">
        <v>48</v>
      </c>
      <c r="E199" s="96" t="s">
        <v>42</v>
      </c>
      <c r="F199" s="135"/>
      <c r="G199" s="135"/>
      <c r="H199" s="99" t="s">
        <v>4</v>
      </c>
      <c r="I199" s="136">
        <v>65.52</v>
      </c>
      <c r="J199" s="397"/>
      <c r="K199" s="101"/>
      <c r="L199" s="102">
        <f t="shared" si="15"/>
        <v>0</v>
      </c>
      <c r="M199" s="102">
        <f t="shared" si="16"/>
        <v>0</v>
      </c>
      <c r="N199" s="355">
        <f t="shared" si="17"/>
        <v>0</v>
      </c>
    </row>
    <row r="200" spans="2:14" ht="15.75">
      <c r="B200" s="103"/>
      <c r="C200" s="104"/>
      <c r="D200" s="131"/>
      <c r="E200" s="104" t="s">
        <v>37</v>
      </c>
      <c r="F200" s="138"/>
      <c r="G200" s="138"/>
      <c r="H200" s="106" t="s">
        <v>5</v>
      </c>
      <c r="I200" s="139">
        <v>15.43</v>
      </c>
      <c r="J200" s="398"/>
      <c r="K200" s="108"/>
      <c r="L200" s="109">
        <f t="shared" si="15"/>
        <v>0</v>
      </c>
      <c r="M200" s="109">
        <f t="shared" si="16"/>
        <v>0</v>
      </c>
      <c r="N200" s="356">
        <f t="shared" si="17"/>
        <v>0</v>
      </c>
    </row>
    <row r="201" spans="2:14" ht="16.5" thickBot="1">
      <c r="B201" s="110"/>
      <c r="C201" s="151"/>
      <c r="D201" s="112"/>
      <c r="E201" s="151"/>
      <c r="F201" s="141">
        <v>1</v>
      </c>
      <c r="G201" s="141">
        <v>1</v>
      </c>
      <c r="H201" s="142" t="s">
        <v>6</v>
      </c>
      <c r="I201" s="143">
        <v>6.64</v>
      </c>
      <c r="J201" s="392">
        <f>SUM(I199,I200,I201)</f>
        <v>87.58999999999999</v>
      </c>
      <c r="K201" s="116">
        <v>1150</v>
      </c>
      <c r="L201" s="117">
        <f>J201*K201</f>
        <v>100728.49999999999</v>
      </c>
      <c r="M201" s="117">
        <f>L201*20%</f>
        <v>20145.699999999997</v>
      </c>
      <c r="N201" s="357">
        <f>L201+M201</f>
        <v>120874.19999999998</v>
      </c>
    </row>
    <row r="203" ht="30">
      <c r="C203" s="59" t="s">
        <v>51</v>
      </c>
    </row>
    <row r="204" spans="2:14" ht="15.75">
      <c r="B204" s="145"/>
      <c r="C204" s="146"/>
      <c r="D204" s="147"/>
      <c r="E204" s="146"/>
      <c r="F204" s="146"/>
      <c r="G204" s="146"/>
      <c r="H204" s="146"/>
      <c r="I204" s="148"/>
      <c r="J204" s="393"/>
      <c r="K204" s="150"/>
      <c r="L204" s="149"/>
      <c r="M204" s="149"/>
      <c r="N204" s="359"/>
    </row>
    <row r="205" spans="3:14" ht="30" thickBot="1">
      <c r="C205" s="442" t="s">
        <v>57</v>
      </c>
      <c r="D205" s="442"/>
      <c r="E205" s="442"/>
      <c r="F205" s="442"/>
      <c r="G205" s="442"/>
      <c r="H205" s="442"/>
      <c r="I205" s="442"/>
      <c r="J205" s="442"/>
      <c r="N205" s="348">
        <v>4</v>
      </c>
    </row>
    <row r="206" spans="2:14" ht="24">
      <c r="B206" s="33" t="s">
        <v>0</v>
      </c>
      <c r="C206" s="34" t="s">
        <v>10</v>
      </c>
      <c r="D206" s="35" t="s">
        <v>7</v>
      </c>
      <c r="E206" s="36" t="s">
        <v>1</v>
      </c>
      <c r="F206" s="36" t="s">
        <v>9</v>
      </c>
      <c r="G206" s="36" t="s">
        <v>8</v>
      </c>
      <c r="H206" s="36" t="s">
        <v>11</v>
      </c>
      <c r="I206" s="37" t="s">
        <v>2</v>
      </c>
      <c r="J206" s="389" t="s">
        <v>3</v>
      </c>
      <c r="K206" s="38" t="s">
        <v>23</v>
      </c>
      <c r="L206" s="39" t="s">
        <v>25</v>
      </c>
      <c r="M206" s="40" t="s">
        <v>24</v>
      </c>
      <c r="N206" s="360" t="s">
        <v>26</v>
      </c>
    </row>
    <row r="207" spans="2:14" ht="16.5" thickBot="1">
      <c r="B207" s="53"/>
      <c r="C207" s="443"/>
      <c r="D207" s="443"/>
      <c r="E207" s="443"/>
      <c r="F207" s="443"/>
      <c r="G207" s="443"/>
      <c r="H207" s="443"/>
      <c r="I207" s="443"/>
      <c r="J207" s="444"/>
      <c r="K207" s="22"/>
      <c r="L207" s="19"/>
      <c r="M207" s="19"/>
      <c r="N207" s="361"/>
    </row>
    <row r="208" spans="1:14" ht="15.75">
      <c r="A208" s="9">
        <v>1</v>
      </c>
      <c r="B208" s="42">
        <v>121</v>
      </c>
      <c r="C208" s="75" t="s">
        <v>17</v>
      </c>
      <c r="D208" s="76" t="s">
        <v>46</v>
      </c>
      <c r="E208" s="75" t="s">
        <v>36</v>
      </c>
      <c r="F208" s="77"/>
      <c r="G208" s="77"/>
      <c r="H208" s="78" t="s">
        <v>4</v>
      </c>
      <c r="I208" s="79">
        <v>87.36</v>
      </c>
      <c r="J208" s="379"/>
      <c r="K208" s="80"/>
      <c r="L208" s="81">
        <f aca="true" t="shared" si="18" ref="L208:L228">J208*K208</f>
        <v>0</v>
      </c>
      <c r="M208" s="81">
        <f aca="true" t="shared" si="19" ref="M208:M228">L208*20%</f>
        <v>0</v>
      </c>
      <c r="N208" s="352">
        <f aca="true" t="shared" si="20" ref="N208:N228">L208+M208</f>
        <v>0</v>
      </c>
    </row>
    <row r="209" spans="2:14" ht="15.75">
      <c r="B209" s="60"/>
      <c r="C209" s="82"/>
      <c r="D209" s="76"/>
      <c r="E209" s="82"/>
      <c r="F209" s="77"/>
      <c r="G209" s="77"/>
      <c r="H209" s="84" t="s">
        <v>5</v>
      </c>
      <c r="I209" s="85">
        <v>27.74</v>
      </c>
      <c r="J209" s="380"/>
      <c r="K209" s="86"/>
      <c r="L209" s="87">
        <f t="shared" si="18"/>
        <v>0</v>
      </c>
      <c r="M209" s="87">
        <f t="shared" si="19"/>
        <v>0</v>
      </c>
      <c r="N209" s="353">
        <f t="shared" si="20"/>
        <v>0</v>
      </c>
    </row>
    <row r="210" spans="2:14" ht="16.5" thickBot="1">
      <c r="B210" s="88"/>
      <c r="C210" s="89"/>
      <c r="D210" s="90"/>
      <c r="E210" s="89"/>
      <c r="F210" s="118">
        <v>2</v>
      </c>
      <c r="G210" s="118">
        <v>2</v>
      </c>
      <c r="H210" s="92" t="s">
        <v>6</v>
      </c>
      <c r="I210" s="93">
        <v>10.03</v>
      </c>
      <c r="J210" s="381">
        <f>SUM(I208,I209,I210)</f>
        <v>125.13</v>
      </c>
      <c r="K210" s="94">
        <v>1100</v>
      </c>
      <c r="L210" s="61">
        <f t="shared" si="18"/>
        <v>137643</v>
      </c>
      <c r="M210" s="61">
        <f t="shared" si="19"/>
        <v>27528.600000000002</v>
      </c>
      <c r="N210" s="354">
        <f t="shared" si="20"/>
        <v>165171.6</v>
      </c>
    </row>
    <row r="211" spans="1:14" ht="15.75">
      <c r="A211" s="9">
        <v>2</v>
      </c>
      <c r="B211" s="95">
        <v>122</v>
      </c>
      <c r="C211" s="96" t="s">
        <v>16</v>
      </c>
      <c r="D211" s="97" t="s">
        <v>46</v>
      </c>
      <c r="E211" s="96" t="s">
        <v>36</v>
      </c>
      <c r="F211" s="98"/>
      <c r="G211" s="98"/>
      <c r="H211" s="99" t="s">
        <v>4</v>
      </c>
      <c r="I211" s="100">
        <v>92.76</v>
      </c>
      <c r="J211" s="382"/>
      <c r="K211" s="101"/>
      <c r="L211" s="102">
        <f t="shared" si="18"/>
        <v>0</v>
      </c>
      <c r="M211" s="102">
        <f t="shared" si="19"/>
        <v>0</v>
      </c>
      <c r="N211" s="355">
        <f t="shared" si="20"/>
        <v>0</v>
      </c>
    </row>
    <row r="212" spans="2:14" ht="15.75">
      <c r="B212" s="103"/>
      <c r="C212" s="96"/>
      <c r="D212" s="131"/>
      <c r="E212" s="104" t="s">
        <v>37</v>
      </c>
      <c r="F212" s="98"/>
      <c r="G212" s="98"/>
      <c r="H212" s="106" t="s">
        <v>5</v>
      </c>
      <c r="I212" s="107">
        <v>31.42</v>
      </c>
      <c r="J212" s="383"/>
      <c r="K212" s="108"/>
      <c r="L212" s="109">
        <f t="shared" si="18"/>
        <v>0</v>
      </c>
      <c r="M212" s="109">
        <f t="shared" si="19"/>
        <v>0</v>
      </c>
      <c r="N212" s="356">
        <f t="shared" si="20"/>
        <v>0</v>
      </c>
    </row>
    <row r="213" spans="2:14" ht="16.5" thickBot="1">
      <c r="B213" s="110"/>
      <c r="C213" s="111"/>
      <c r="D213" s="132"/>
      <c r="E213" s="111"/>
      <c r="F213" s="113">
        <v>2</v>
      </c>
      <c r="G213" s="113">
        <v>2</v>
      </c>
      <c r="H213" s="114" t="s">
        <v>6</v>
      </c>
      <c r="I213" s="115">
        <v>10.82</v>
      </c>
      <c r="J213" s="384">
        <f>SUM(I211,I212,I213)</f>
        <v>135</v>
      </c>
      <c r="K213" s="116">
        <v>1100</v>
      </c>
      <c r="L213" s="117">
        <f t="shared" si="18"/>
        <v>148500</v>
      </c>
      <c r="M213" s="117">
        <f t="shared" si="19"/>
        <v>29700</v>
      </c>
      <c r="N213" s="357">
        <f t="shared" si="20"/>
        <v>178200</v>
      </c>
    </row>
    <row r="214" spans="1:14" ht="15.75">
      <c r="A214" s="9">
        <v>3</v>
      </c>
      <c r="B214" s="42">
        <v>123</v>
      </c>
      <c r="C214" s="75" t="s">
        <v>17</v>
      </c>
      <c r="D214" s="76" t="s">
        <v>45</v>
      </c>
      <c r="E214" s="75" t="s">
        <v>36</v>
      </c>
      <c r="F214" s="77"/>
      <c r="G214" s="77"/>
      <c r="H214" s="78" t="s">
        <v>4</v>
      </c>
      <c r="I214" s="79">
        <v>87.36</v>
      </c>
      <c r="J214" s="379"/>
      <c r="K214" s="80"/>
      <c r="L214" s="81">
        <f t="shared" si="18"/>
        <v>0</v>
      </c>
      <c r="M214" s="81">
        <f t="shared" si="19"/>
        <v>0</v>
      </c>
      <c r="N214" s="352">
        <f t="shared" si="20"/>
        <v>0</v>
      </c>
    </row>
    <row r="215" spans="2:14" ht="15.75">
      <c r="B215" s="60"/>
      <c r="C215" s="82"/>
      <c r="D215" s="76"/>
      <c r="E215" s="82"/>
      <c r="F215" s="77"/>
      <c r="G215" s="77"/>
      <c r="H215" s="84" t="s">
        <v>5</v>
      </c>
      <c r="I215" s="85">
        <v>32.1</v>
      </c>
      <c r="J215" s="380"/>
      <c r="K215" s="86"/>
      <c r="L215" s="87">
        <f t="shared" si="18"/>
        <v>0</v>
      </c>
      <c r="M215" s="87">
        <f t="shared" si="19"/>
        <v>0</v>
      </c>
      <c r="N215" s="353">
        <f t="shared" si="20"/>
        <v>0</v>
      </c>
    </row>
    <row r="216" spans="2:14" ht="16.5" thickBot="1">
      <c r="B216" s="88"/>
      <c r="C216" s="89"/>
      <c r="D216" s="90"/>
      <c r="E216" s="89"/>
      <c r="F216" s="118">
        <v>2</v>
      </c>
      <c r="G216" s="118">
        <v>2</v>
      </c>
      <c r="H216" s="92" t="s">
        <v>6</v>
      </c>
      <c r="I216" s="93">
        <v>10.41</v>
      </c>
      <c r="J216" s="381">
        <f>SUM(I214,I215,I216)</f>
        <v>129.87</v>
      </c>
      <c r="K216" s="94">
        <v>1150</v>
      </c>
      <c r="L216" s="61">
        <f t="shared" si="18"/>
        <v>149350.5</v>
      </c>
      <c r="M216" s="61">
        <f t="shared" si="19"/>
        <v>29870.100000000002</v>
      </c>
      <c r="N216" s="354">
        <f t="shared" si="20"/>
        <v>179220.6</v>
      </c>
    </row>
    <row r="217" spans="1:14" ht="15.75">
      <c r="A217" s="9">
        <v>4</v>
      </c>
      <c r="B217" s="95">
        <v>124</v>
      </c>
      <c r="C217" s="96" t="s">
        <v>16</v>
      </c>
      <c r="D217" s="97" t="s">
        <v>45</v>
      </c>
      <c r="E217" s="96" t="s">
        <v>36</v>
      </c>
      <c r="F217" s="98"/>
      <c r="G217" s="98"/>
      <c r="H217" s="99" t="s">
        <v>4</v>
      </c>
      <c r="I217" s="100">
        <v>92.76</v>
      </c>
      <c r="J217" s="382"/>
      <c r="K217" s="101"/>
      <c r="L217" s="102">
        <f t="shared" si="18"/>
        <v>0</v>
      </c>
      <c r="M217" s="102">
        <f t="shared" si="19"/>
        <v>0</v>
      </c>
      <c r="N217" s="355">
        <f t="shared" si="20"/>
        <v>0</v>
      </c>
    </row>
    <row r="218" spans="2:14" ht="15.75">
      <c r="B218" s="103"/>
      <c r="C218" s="104"/>
      <c r="D218" s="131"/>
      <c r="E218" s="104" t="s">
        <v>37</v>
      </c>
      <c r="F218" s="98"/>
      <c r="G218" s="98"/>
      <c r="H218" s="106" t="s">
        <v>5</v>
      </c>
      <c r="I218" s="107">
        <v>37.34</v>
      </c>
      <c r="J218" s="383"/>
      <c r="K218" s="108"/>
      <c r="L218" s="109">
        <f t="shared" si="18"/>
        <v>0</v>
      </c>
      <c r="M218" s="109">
        <f t="shared" si="19"/>
        <v>0</v>
      </c>
      <c r="N218" s="356">
        <f t="shared" si="20"/>
        <v>0</v>
      </c>
    </row>
    <row r="219" spans="2:14" ht="16.5" thickBot="1">
      <c r="B219" s="110"/>
      <c r="C219" s="111"/>
      <c r="D219" s="132"/>
      <c r="E219" s="111"/>
      <c r="F219" s="113">
        <v>2</v>
      </c>
      <c r="G219" s="113">
        <v>2</v>
      </c>
      <c r="H219" s="114" t="s">
        <v>6</v>
      </c>
      <c r="I219" s="115">
        <v>11.33</v>
      </c>
      <c r="J219" s="384">
        <f>SUM(I217,I218,I219)</f>
        <v>141.43000000000004</v>
      </c>
      <c r="K219" s="116">
        <v>1150</v>
      </c>
      <c r="L219" s="117">
        <f t="shared" si="18"/>
        <v>162644.50000000003</v>
      </c>
      <c r="M219" s="117">
        <f t="shared" si="19"/>
        <v>32528.90000000001</v>
      </c>
      <c r="N219" s="357">
        <f t="shared" si="20"/>
        <v>195173.40000000002</v>
      </c>
    </row>
    <row r="220" spans="1:14" ht="15.75">
      <c r="A220" s="9">
        <v>5</v>
      </c>
      <c r="B220" s="42">
        <v>125</v>
      </c>
      <c r="C220" s="75" t="s">
        <v>17</v>
      </c>
      <c r="D220" s="76" t="s">
        <v>47</v>
      </c>
      <c r="E220" s="75" t="s">
        <v>36</v>
      </c>
      <c r="F220" s="77"/>
      <c r="G220" s="77"/>
      <c r="H220" s="78" t="s">
        <v>4</v>
      </c>
      <c r="I220" s="79">
        <v>87.36</v>
      </c>
      <c r="J220" s="379"/>
      <c r="K220" s="80"/>
      <c r="L220" s="81">
        <f t="shared" si="18"/>
        <v>0</v>
      </c>
      <c r="M220" s="81">
        <f t="shared" si="19"/>
        <v>0</v>
      </c>
      <c r="N220" s="352">
        <f t="shared" si="20"/>
        <v>0</v>
      </c>
    </row>
    <row r="221" spans="2:14" ht="15.75">
      <c r="B221" s="60"/>
      <c r="C221" s="82"/>
      <c r="D221" s="76"/>
      <c r="E221" s="82"/>
      <c r="F221" s="77"/>
      <c r="G221" s="77"/>
      <c r="H221" s="84" t="s">
        <v>5</v>
      </c>
      <c r="I221" s="85">
        <v>25.3</v>
      </c>
      <c r="J221" s="380"/>
      <c r="K221" s="86"/>
      <c r="L221" s="87">
        <f t="shared" si="18"/>
        <v>0</v>
      </c>
      <c r="M221" s="87">
        <f t="shared" si="19"/>
        <v>0</v>
      </c>
      <c r="N221" s="353">
        <f t="shared" si="20"/>
        <v>0</v>
      </c>
    </row>
    <row r="222" spans="2:14" ht="16.5" thickBot="1">
      <c r="B222" s="88"/>
      <c r="C222" s="89"/>
      <c r="D222" s="90"/>
      <c r="E222" s="89"/>
      <c r="F222" s="118">
        <v>2</v>
      </c>
      <c r="G222" s="118">
        <v>2</v>
      </c>
      <c r="H222" s="92" t="s">
        <v>6</v>
      </c>
      <c r="I222" s="93">
        <v>9.81</v>
      </c>
      <c r="J222" s="381">
        <f>SUM(I220,I221,I222)</f>
        <v>122.47</v>
      </c>
      <c r="K222" s="94">
        <v>1150</v>
      </c>
      <c r="L222" s="61">
        <f t="shared" si="18"/>
        <v>140840.5</v>
      </c>
      <c r="M222" s="61">
        <f t="shared" si="19"/>
        <v>28168.100000000002</v>
      </c>
      <c r="N222" s="354">
        <f t="shared" si="20"/>
        <v>169008.6</v>
      </c>
    </row>
    <row r="223" spans="1:14" ht="15.75">
      <c r="A223" s="9">
        <v>6</v>
      </c>
      <c r="B223" s="95">
        <v>126</v>
      </c>
      <c r="C223" s="96" t="s">
        <v>16</v>
      </c>
      <c r="D223" s="97" t="s">
        <v>47</v>
      </c>
      <c r="E223" s="96" t="s">
        <v>36</v>
      </c>
      <c r="F223" s="98"/>
      <c r="G223" s="98"/>
      <c r="H223" s="99" t="s">
        <v>4</v>
      </c>
      <c r="I223" s="100">
        <v>92.76</v>
      </c>
      <c r="J223" s="382"/>
      <c r="K223" s="101"/>
      <c r="L223" s="102">
        <f t="shared" si="18"/>
        <v>0</v>
      </c>
      <c r="M223" s="102">
        <f t="shared" si="19"/>
        <v>0</v>
      </c>
      <c r="N223" s="355">
        <f t="shared" si="20"/>
        <v>0</v>
      </c>
    </row>
    <row r="224" spans="2:14" ht="15.75">
      <c r="B224" s="103"/>
      <c r="C224" s="104"/>
      <c r="D224" s="131"/>
      <c r="E224" s="104" t="s">
        <v>37</v>
      </c>
      <c r="F224" s="98"/>
      <c r="G224" s="98"/>
      <c r="H224" s="106" t="s">
        <v>5</v>
      </c>
      <c r="I224" s="107">
        <v>28.93</v>
      </c>
      <c r="J224" s="383"/>
      <c r="K224" s="108"/>
      <c r="L224" s="109">
        <f t="shared" si="18"/>
        <v>0</v>
      </c>
      <c r="M224" s="109">
        <f t="shared" si="19"/>
        <v>0</v>
      </c>
      <c r="N224" s="356">
        <f t="shared" si="20"/>
        <v>0</v>
      </c>
    </row>
    <row r="225" spans="2:14" ht="16.5" thickBot="1">
      <c r="B225" s="110"/>
      <c r="C225" s="111"/>
      <c r="D225" s="112"/>
      <c r="E225" s="111"/>
      <c r="F225" s="113">
        <v>2</v>
      </c>
      <c r="G225" s="113">
        <v>2</v>
      </c>
      <c r="H225" s="114" t="s">
        <v>6</v>
      </c>
      <c r="I225" s="115">
        <v>10.6</v>
      </c>
      <c r="J225" s="384">
        <f>SUM(I223,I224,I225)</f>
        <v>132.29</v>
      </c>
      <c r="K225" s="116">
        <v>1150</v>
      </c>
      <c r="L225" s="117">
        <f t="shared" si="18"/>
        <v>152133.5</v>
      </c>
      <c r="M225" s="117">
        <f t="shared" si="19"/>
        <v>30426.7</v>
      </c>
      <c r="N225" s="357">
        <f t="shared" si="20"/>
        <v>182560.2</v>
      </c>
    </row>
    <row r="226" spans="1:14" ht="15.75">
      <c r="A226" s="9">
        <v>7</v>
      </c>
      <c r="B226" s="42">
        <v>127</v>
      </c>
      <c r="C226" s="75" t="s">
        <v>28</v>
      </c>
      <c r="D226" s="76" t="s">
        <v>48</v>
      </c>
      <c r="E226" s="75" t="s">
        <v>36</v>
      </c>
      <c r="F226" s="77"/>
      <c r="G226" s="77"/>
      <c r="H226" s="78" t="s">
        <v>4</v>
      </c>
      <c r="I226" s="79">
        <v>81.89</v>
      </c>
      <c r="J226" s="379"/>
      <c r="K226" s="80"/>
      <c r="L226" s="81">
        <f t="shared" si="18"/>
        <v>0</v>
      </c>
      <c r="M226" s="81">
        <f t="shared" si="19"/>
        <v>0</v>
      </c>
      <c r="N226" s="352">
        <f t="shared" si="20"/>
        <v>0</v>
      </c>
    </row>
    <row r="227" spans="2:14" ht="15.75">
      <c r="B227" s="60"/>
      <c r="C227" s="82"/>
      <c r="D227" s="76"/>
      <c r="E227" s="82" t="s">
        <v>40</v>
      </c>
      <c r="F227" s="77"/>
      <c r="G227" s="77"/>
      <c r="H227" s="84" t="s">
        <v>5</v>
      </c>
      <c r="I227" s="85">
        <v>15.86</v>
      </c>
      <c r="J227" s="380"/>
      <c r="K227" s="86"/>
      <c r="L227" s="87">
        <f t="shared" si="18"/>
        <v>0</v>
      </c>
      <c r="M227" s="87">
        <f t="shared" si="19"/>
        <v>0</v>
      </c>
      <c r="N227" s="353">
        <f t="shared" si="20"/>
        <v>0</v>
      </c>
    </row>
    <row r="228" spans="2:14" ht="16.5" thickBot="1">
      <c r="B228" s="88"/>
      <c r="C228" s="89"/>
      <c r="D228" s="90"/>
      <c r="E228" s="89"/>
      <c r="F228" s="118">
        <v>2</v>
      </c>
      <c r="G228" s="118">
        <v>2</v>
      </c>
      <c r="H228" s="92" t="s">
        <v>6</v>
      </c>
      <c r="I228" s="93">
        <v>8.52</v>
      </c>
      <c r="J228" s="381">
        <f>SUM(I226,I227,I228)</f>
        <v>106.27</v>
      </c>
      <c r="K228" s="94">
        <v>1150</v>
      </c>
      <c r="L228" s="61">
        <f t="shared" si="18"/>
        <v>122210.5</v>
      </c>
      <c r="M228" s="61">
        <f t="shared" si="19"/>
        <v>24442.100000000002</v>
      </c>
      <c r="N228" s="354">
        <f t="shared" si="20"/>
        <v>146652.6</v>
      </c>
    </row>
    <row r="229" spans="1:14" ht="15.75">
      <c r="A229" s="9">
        <v>8</v>
      </c>
      <c r="B229" s="95">
        <v>128</v>
      </c>
      <c r="C229" s="96" t="s">
        <v>29</v>
      </c>
      <c r="D229" s="97" t="s">
        <v>48</v>
      </c>
      <c r="E229" s="96" t="s">
        <v>44</v>
      </c>
      <c r="F229" s="98"/>
      <c r="G229" s="98"/>
      <c r="H229" s="99" t="s">
        <v>4</v>
      </c>
      <c r="I229" s="100">
        <v>84.24</v>
      </c>
      <c r="J229" s="382"/>
      <c r="K229" s="101"/>
      <c r="L229" s="102"/>
      <c r="M229" s="102"/>
      <c r="N229" s="355">
        <f>L229+M229</f>
        <v>0</v>
      </c>
    </row>
    <row r="230" spans="2:14" ht="15.75">
      <c r="B230" s="103"/>
      <c r="C230" s="153"/>
      <c r="D230" s="154"/>
      <c r="E230" s="104" t="s">
        <v>40</v>
      </c>
      <c r="F230" s="155"/>
      <c r="G230" s="155"/>
      <c r="H230" s="156" t="s">
        <v>5</v>
      </c>
      <c r="I230" s="157">
        <v>15.86</v>
      </c>
      <c r="J230" s="400"/>
      <c r="K230" s="108"/>
      <c r="L230" s="109"/>
      <c r="M230" s="109"/>
      <c r="N230" s="356">
        <f>L230+M230</f>
        <v>0</v>
      </c>
    </row>
    <row r="231" spans="2:14" ht="16.5" thickBot="1">
      <c r="B231" s="110"/>
      <c r="C231" s="140"/>
      <c r="D231" s="140"/>
      <c r="E231" s="140"/>
      <c r="F231" s="158">
        <v>2</v>
      </c>
      <c r="G231" s="158">
        <v>2</v>
      </c>
      <c r="H231" s="159" t="s">
        <v>6</v>
      </c>
      <c r="I231" s="143">
        <v>8.72</v>
      </c>
      <c r="J231" s="401">
        <f>SUM(I229,I230,I231)</f>
        <v>108.82</v>
      </c>
      <c r="K231" s="116">
        <v>1150</v>
      </c>
      <c r="L231" s="117">
        <f>J231*K231</f>
        <v>125142.99999999999</v>
      </c>
      <c r="M231" s="117">
        <f>L231*20%</f>
        <v>25028.6</v>
      </c>
      <c r="N231" s="357">
        <f>L231+M231</f>
        <v>150171.59999999998</v>
      </c>
    </row>
    <row r="232" spans="1:14" ht="15.75">
      <c r="A232" s="9">
        <v>9</v>
      </c>
      <c r="B232" s="60">
        <v>129</v>
      </c>
      <c r="C232" s="75" t="s">
        <v>17</v>
      </c>
      <c r="D232" s="76" t="s">
        <v>46</v>
      </c>
      <c r="E232" s="75" t="s">
        <v>36</v>
      </c>
      <c r="F232" s="83"/>
      <c r="G232" s="83"/>
      <c r="H232" s="78" t="s">
        <v>4</v>
      </c>
      <c r="I232" s="79">
        <v>86.95</v>
      </c>
      <c r="J232" s="394"/>
      <c r="K232" s="80"/>
      <c r="L232" s="81"/>
      <c r="M232" s="81"/>
      <c r="N232" s="352"/>
    </row>
    <row r="233" spans="2:14" ht="15.75">
      <c r="B233" s="60"/>
      <c r="C233" s="82"/>
      <c r="D233" s="76"/>
      <c r="E233" s="82"/>
      <c r="F233" s="83"/>
      <c r="G233" s="83"/>
      <c r="H233" s="84" t="s">
        <v>5</v>
      </c>
      <c r="I233" s="85">
        <v>28.22</v>
      </c>
      <c r="J233" s="380"/>
      <c r="K233" s="86"/>
      <c r="L233" s="87">
        <f>J233*K233</f>
        <v>0</v>
      </c>
      <c r="M233" s="87">
        <f aca="true" t="shared" si="21" ref="M233:M252">L233*20%</f>
        <v>0</v>
      </c>
      <c r="N233" s="353">
        <f aca="true" t="shared" si="22" ref="N233:N240">L233+M233</f>
        <v>0</v>
      </c>
    </row>
    <row r="234" spans="2:14" ht="16.5" thickBot="1">
      <c r="B234" s="88"/>
      <c r="C234" s="89"/>
      <c r="D234" s="90"/>
      <c r="E234" s="89"/>
      <c r="F234" s="91">
        <v>2</v>
      </c>
      <c r="G234" s="91">
        <v>2</v>
      </c>
      <c r="H234" s="92" t="s">
        <v>6</v>
      </c>
      <c r="I234" s="93">
        <v>10.03</v>
      </c>
      <c r="J234" s="381">
        <f>SUM(I232,I233,I234)</f>
        <v>125.2</v>
      </c>
      <c r="K234" s="94">
        <v>1100</v>
      </c>
      <c r="L234" s="61">
        <f>J234*K234</f>
        <v>137720</v>
      </c>
      <c r="M234" s="61">
        <f t="shared" si="21"/>
        <v>27544</v>
      </c>
      <c r="N234" s="354">
        <f t="shared" si="22"/>
        <v>165264</v>
      </c>
    </row>
    <row r="235" spans="1:14" ht="15.75">
      <c r="A235" s="9">
        <v>10</v>
      </c>
      <c r="B235" s="95">
        <v>130</v>
      </c>
      <c r="C235" s="96" t="s">
        <v>16</v>
      </c>
      <c r="D235" s="97" t="s">
        <v>46</v>
      </c>
      <c r="E235" s="96" t="s">
        <v>36</v>
      </c>
      <c r="F235" s="98"/>
      <c r="G235" s="98"/>
      <c r="H235" s="99" t="s">
        <v>4</v>
      </c>
      <c r="I235" s="100">
        <v>92.76</v>
      </c>
      <c r="J235" s="382"/>
      <c r="K235" s="101"/>
      <c r="L235" s="102"/>
      <c r="M235" s="102"/>
      <c r="N235" s="355">
        <f t="shared" si="22"/>
        <v>0</v>
      </c>
    </row>
    <row r="236" spans="2:14" ht="15.75">
      <c r="B236" s="103"/>
      <c r="C236" s="104"/>
      <c r="D236" s="131"/>
      <c r="E236" s="104" t="s">
        <v>37</v>
      </c>
      <c r="F236" s="105"/>
      <c r="G236" s="105"/>
      <c r="H236" s="106" t="s">
        <v>5</v>
      </c>
      <c r="I236" s="107">
        <v>31.42</v>
      </c>
      <c r="J236" s="383"/>
      <c r="K236" s="108"/>
      <c r="L236" s="109">
        <f aca="true" t="shared" si="23" ref="L236:L252">J236*K236</f>
        <v>0</v>
      </c>
      <c r="M236" s="109">
        <f t="shared" si="21"/>
        <v>0</v>
      </c>
      <c r="N236" s="356">
        <f t="shared" si="22"/>
        <v>0</v>
      </c>
    </row>
    <row r="237" spans="2:14" ht="16.5" thickBot="1">
      <c r="B237" s="110"/>
      <c r="C237" s="111"/>
      <c r="D237" s="132"/>
      <c r="E237" s="111"/>
      <c r="F237" s="113">
        <v>2</v>
      </c>
      <c r="G237" s="113">
        <v>2</v>
      </c>
      <c r="H237" s="114" t="s">
        <v>6</v>
      </c>
      <c r="I237" s="115">
        <v>10.82</v>
      </c>
      <c r="J237" s="384">
        <f>SUM(I235,I236,I237)</f>
        <v>135</v>
      </c>
      <c r="K237" s="116">
        <v>1100</v>
      </c>
      <c r="L237" s="117">
        <f t="shared" si="23"/>
        <v>148500</v>
      </c>
      <c r="M237" s="117">
        <f t="shared" si="21"/>
        <v>29700</v>
      </c>
      <c r="N237" s="357">
        <f t="shared" si="22"/>
        <v>178200</v>
      </c>
    </row>
    <row r="238" spans="1:14" ht="15.75">
      <c r="A238" s="9">
        <v>11</v>
      </c>
      <c r="B238" s="42">
        <v>131</v>
      </c>
      <c r="C238" s="75" t="s">
        <v>17</v>
      </c>
      <c r="D238" s="76" t="s">
        <v>45</v>
      </c>
      <c r="E238" s="75" t="s">
        <v>36</v>
      </c>
      <c r="F238" s="77"/>
      <c r="G238" s="77"/>
      <c r="H238" s="78" t="s">
        <v>4</v>
      </c>
      <c r="I238" s="79">
        <v>86.95</v>
      </c>
      <c r="J238" s="379"/>
      <c r="K238" s="80"/>
      <c r="L238" s="81">
        <f t="shared" si="23"/>
        <v>0</v>
      </c>
      <c r="M238" s="81">
        <f t="shared" si="21"/>
        <v>0</v>
      </c>
      <c r="N238" s="352">
        <f t="shared" si="22"/>
        <v>0</v>
      </c>
    </row>
    <row r="239" spans="2:14" ht="15.75">
      <c r="B239" s="60"/>
      <c r="C239" s="82"/>
      <c r="D239" s="76"/>
      <c r="E239" s="82"/>
      <c r="F239" s="77"/>
      <c r="G239" s="77"/>
      <c r="H239" s="84" t="s">
        <v>5</v>
      </c>
      <c r="I239" s="85">
        <v>32.58</v>
      </c>
      <c r="J239" s="380"/>
      <c r="K239" s="86"/>
      <c r="L239" s="87">
        <f t="shared" si="23"/>
        <v>0</v>
      </c>
      <c r="M239" s="87">
        <f t="shared" si="21"/>
        <v>0</v>
      </c>
      <c r="N239" s="353">
        <f t="shared" si="22"/>
        <v>0</v>
      </c>
    </row>
    <row r="240" spans="2:14" ht="16.5" thickBot="1">
      <c r="B240" s="88"/>
      <c r="C240" s="89"/>
      <c r="D240" s="90"/>
      <c r="E240" s="89"/>
      <c r="F240" s="118">
        <v>2</v>
      </c>
      <c r="G240" s="118">
        <v>2</v>
      </c>
      <c r="H240" s="92" t="s">
        <v>6</v>
      </c>
      <c r="I240" s="93">
        <v>10.41</v>
      </c>
      <c r="J240" s="381">
        <f>SUM(I238,I239,I240)</f>
        <v>129.94</v>
      </c>
      <c r="K240" s="94">
        <v>1150</v>
      </c>
      <c r="L240" s="61">
        <f t="shared" si="23"/>
        <v>149431</v>
      </c>
      <c r="M240" s="61">
        <f t="shared" si="21"/>
        <v>29886.2</v>
      </c>
      <c r="N240" s="354">
        <f t="shared" si="22"/>
        <v>179317.2</v>
      </c>
    </row>
    <row r="241" spans="1:14" ht="15.75">
      <c r="A241" s="9">
        <v>12</v>
      </c>
      <c r="B241" s="42">
        <v>133</v>
      </c>
      <c r="C241" s="75" t="s">
        <v>17</v>
      </c>
      <c r="D241" s="76" t="s">
        <v>47</v>
      </c>
      <c r="E241" s="75" t="s">
        <v>36</v>
      </c>
      <c r="F241" s="77"/>
      <c r="G241" s="77"/>
      <c r="H241" s="78" t="s">
        <v>4</v>
      </c>
      <c r="I241" s="79">
        <v>86.95</v>
      </c>
      <c r="J241" s="379"/>
      <c r="K241" s="80"/>
      <c r="L241" s="81">
        <f t="shared" si="23"/>
        <v>0</v>
      </c>
      <c r="M241" s="81">
        <f t="shared" si="21"/>
        <v>0</v>
      </c>
      <c r="N241" s="352">
        <f aca="true" t="shared" si="24" ref="N241:N246">L241+M241</f>
        <v>0</v>
      </c>
    </row>
    <row r="242" spans="2:14" ht="15.75">
      <c r="B242" s="60"/>
      <c r="C242" s="82"/>
      <c r="D242" s="76"/>
      <c r="E242" s="82"/>
      <c r="F242" s="77"/>
      <c r="G242" s="77"/>
      <c r="H242" s="84" t="s">
        <v>5</v>
      </c>
      <c r="I242" s="85">
        <v>25.68</v>
      </c>
      <c r="J242" s="380"/>
      <c r="K242" s="86"/>
      <c r="L242" s="87">
        <f t="shared" si="23"/>
        <v>0</v>
      </c>
      <c r="M242" s="87">
        <f t="shared" si="21"/>
        <v>0</v>
      </c>
      <c r="N242" s="353">
        <f t="shared" si="24"/>
        <v>0</v>
      </c>
    </row>
    <row r="243" spans="2:14" ht="16.5" thickBot="1">
      <c r="B243" s="88"/>
      <c r="C243" s="89"/>
      <c r="D243" s="90"/>
      <c r="E243" s="89"/>
      <c r="F243" s="118">
        <v>2</v>
      </c>
      <c r="G243" s="118">
        <v>2</v>
      </c>
      <c r="H243" s="92" t="s">
        <v>6</v>
      </c>
      <c r="I243" s="93">
        <v>9.81</v>
      </c>
      <c r="J243" s="381">
        <f>SUM(I241,I242,I243)</f>
        <v>122.44</v>
      </c>
      <c r="K243" s="94">
        <v>1150</v>
      </c>
      <c r="L243" s="61">
        <f t="shared" si="23"/>
        <v>140806</v>
      </c>
      <c r="M243" s="61">
        <f t="shared" si="21"/>
        <v>28161.2</v>
      </c>
      <c r="N243" s="354">
        <f t="shared" si="24"/>
        <v>168967.2</v>
      </c>
    </row>
    <row r="244" spans="1:14" ht="15.75">
      <c r="A244" s="9">
        <v>13</v>
      </c>
      <c r="B244" s="95">
        <v>134</v>
      </c>
      <c r="C244" s="96" t="s">
        <v>16</v>
      </c>
      <c r="D244" s="97" t="s">
        <v>47</v>
      </c>
      <c r="E244" s="96" t="s">
        <v>36</v>
      </c>
      <c r="F244" s="98"/>
      <c r="G244" s="98"/>
      <c r="H244" s="99" t="s">
        <v>4</v>
      </c>
      <c r="I244" s="100">
        <v>92.76</v>
      </c>
      <c r="J244" s="382"/>
      <c r="K244" s="101"/>
      <c r="L244" s="102">
        <f t="shared" si="23"/>
        <v>0</v>
      </c>
      <c r="M244" s="102">
        <f t="shared" si="21"/>
        <v>0</v>
      </c>
      <c r="N244" s="355">
        <f t="shared" si="24"/>
        <v>0</v>
      </c>
    </row>
    <row r="245" spans="2:14" ht="15.75">
      <c r="B245" s="103"/>
      <c r="C245" s="104"/>
      <c r="D245" s="131"/>
      <c r="E245" s="104" t="s">
        <v>37</v>
      </c>
      <c r="F245" s="98"/>
      <c r="G245" s="98"/>
      <c r="H245" s="106" t="s">
        <v>5</v>
      </c>
      <c r="I245" s="107">
        <v>28.94</v>
      </c>
      <c r="J245" s="383"/>
      <c r="K245" s="108"/>
      <c r="L245" s="109">
        <f t="shared" si="23"/>
        <v>0</v>
      </c>
      <c r="M245" s="109">
        <f t="shared" si="21"/>
        <v>0</v>
      </c>
      <c r="N245" s="356">
        <f t="shared" si="24"/>
        <v>0</v>
      </c>
    </row>
    <row r="246" spans="2:14" ht="16.5" thickBot="1">
      <c r="B246" s="110"/>
      <c r="C246" s="111"/>
      <c r="D246" s="132"/>
      <c r="E246" s="111"/>
      <c r="F246" s="133">
        <v>2</v>
      </c>
      <c r="G246" s="133">
        <v>2</v>
      </c>
      <c r="H246" s="114" t="s">
        <v>6</v>
      </c>
      <c r="I246" s="115">
        <v>10.6</v>
      </c>
      <c r="J246" s="384">
        <f>SUM(I244,I245,I246)</f>
        <v>132.3</v>
      </c>
      <c r="K246" s="116">
        <v>1150</v>
      </c>
      <c r="L246" s="117">
        <f t="shared" si="23"/>
        <v>152145</v>
      </c>
      <c r="M246" s="117">
        <f t="shared" si="21"/>
        <v>30429</v>
      </c>
      <c r="N246" s="357">
        <f t="shared" si="24"/>
        <v>182574</v>
      </c>
    </row>
    <row r="247" spans="1:14" ht="15.75">
      <c r="A247" s="9">
        <v>14</v>
      </c>
      <c r="B247" s="42">
        <v>135</v>
      </c>
      <c r="C247" s="75" t="s">
        <v>28</v>
      </c>
      <c r="D247" s="76" t="s">
        <v>48</v>
      </c>
      <c r="E247" s="75" t="s">
        <v>36</v>
      </c>
      <c r="F247" s="77"/>
      <c r="G247" s="77"/>
      <c r="H247" s="78" t="s">
        <v>4</v>
      </c>
      <c r="I247" s="79">
        <v>81.89</v>
      </c>
      <c r="J247" s="379"/>
      <c r="K247" s="80"/>
      <c r="L247" s="81">
        <f t="shared" si="23"/>
        <v>0</v>
      </c>
      <c r="M247" s="81">
        <f t="shared" si="21"/>
        <v>0</v>
      </c>
      <c r="N247" s="352">
        <f aca="true" t="shared" si="25" ref="N247:N252">L247+M247</f>
        <v>0</v>
      </c>
    </row>
    <row r="248" spans="2:14" ht="15.75">
      <c r="B248" s="60"/>
      <c r="C248" s="82"/>
      <c r="D248" s="76"/>
      <c r="E248" s="82" t="s">
        <v>40</v>
      </c>
      <c r="F248" s="77"/>
      <c r="G248" s="77"/>
      <c r="H248" s="84" t="s">
        <v>5</v>
      </c>
      <c r="I248" s="85">
        <v>15.86</v>
      </c>
      <c r="J248" s="380"/>
      <c r="K248" s="86"/>
      <c r="L248" s="87">
        <f t="shared" si="23"/>
        <v>0</v>
      </c>
      <c r="M248" s="87">
        <f t="shared" si="21"/>
        <v>0</v>
      </c>
      <c r="N248" s="353">
        <f t="shared" si="25"/>
        <v>0</v>
      </c>
    </row>
    <row r="249" spans="2:14" ht="16.5" thickBot="1">
      <c r="B249" s="88"/>
      <c r="C249" s="89"/>
      <c r="D249" s="90"/>
      <c r="E249" s="89"/>
      <c r="F249" s="118">
        <v>2</v>
      </c>
      <c r="G249" s="118">
        <v>2</v>
      </c>
      <c r="H249" s="92" t="s">
        <v>6</v>
      </c>
      <c r="I249" s="93">
        <v>8.52</v>
      </c>
      <c r="J249" s="381">
        <f>SUM(I247,I248,I249)</f>
        <v>106.27</v>
      </c>
      <c r="K249" s="94">
        <v>1150</v>
      </c>
      <c r="L249" s="61">
        <f t="shared" si="23"/>
        <v>122210.5</v>
      </c>
      <c r="M249" s="61">
        <f t="shared" si="21"/>
        <v>24442.100000000002</v>
      </c>
      <c r="N249" s="354">
        <f t="shared" si="25"/>
        <v>146652.6</v>
      </c>
    </row>
    <row r="250" spans="1:14" ht="15.75">
      <c r="A250" s="9">
        <v>15</v>
      </c>
      <c r="B250" s="95">
        <v>136</v>
      </c>
      <c r="C250" s="96" t="s">
        <v>29</v>
      </c>
      <c r="D250" s="97" t="s">
        <v>48</v>
      </c>
      <c r="E250" s="96" t="s">
        <v>44</v>
      </c>
      <c r="F250" s="98"/>
      <c r="G250" s="98"/>
      <c r="H250" s="99" t="s">
        <v>4</v>
      </c>
      <c r="I250" s="100">
        <v>84.24</v>
      </c>
      <c r="J250" s="382"/>
      <c r="K250" s="101"/>
      <c r="L250" s="102">
        <f t="shared" si="23"/>
        <v>0</v>
      </c>
      <c r="M250" s="102">
        <f t="shared" si="21"/>
        <v>0</v>
      </c>
      <c r="N250" s="355">
        <f t="shared" si="25"/>
        <v>0</v>
      </c>
    </row>
    <row r="251" spans="2:14" ht="15.75">
      <c r="B251" s="103"/>
      <c r="C251" s="104"/>
      <c r="D251" s="131"/>
      <c r="E251" s="104" t="s">
        <v>40</v>
      </c>
      <c r="F251" s="98"/>
      <c r="G251" s="98"/>
      <c r="H251" s="106" t="s">
        <v>5</v>
      </c>
      <c r="I251" s="107">
        <v>15.86</v>
      </c>
      <c r="J251" s="383"/>
      <c r="K251" s="108"/>
      <c r="L251" s="109">
        <f t="shared" si="23"/>
        <v>0</v>
      </c>
      <c r="M251" s="109">
        <f t="shared" si="21"/>
        <v>0</v>
      </c>
      <c r="N251" s="356">
        <f t="shared" si="25"/>
        <v>0</v>
      </c>
    </row>
    <row r="252" spans="2:14" ht="16.5" thickBot="1">
      <c r="B252" s="110"/>
      <c r="C252" s="111"/>
      <c r="D252" s="132"/>
      <c r="E252" s="111"/>
      <c r="F252" s="113">
        <v>2</v>
      </c>
      <c r="G252" s="113">
        <v>2</v>
      </c>
      <c r="H252" s="114" t="s">
        <v>6</v>
      </c>
      <c r="I252" s="115">
        <v>8.72</v>
      </c>
      <c r="J252" s="384">
        <f>SUM(I250,I251,I252)</f>
        <v>108.82</v>
      </c>
      <c r="K252" s="116">
        <v>1150</v>
      </c>
      <c r="L252" s="117">
        <f t="shared" si="23"/>
        <v>125142.99999999999</v>
      </c>
      <c r="M252" s="117">
        <f t="shared" si="21"/>
        <v>25028.6</v>
      </c>
      <c r="N252" s="357">
        <f t="shared" si="25"/>
        <v>150171.59999999998</v>
      </c>
    </row>
    <row r="254" ht="30">
      <c r="C254" s="59" t="s">
        <v>51</v>
      </c>
    </row>
    <row r="255" spans="2:14" ht="15.75">
      <c r="B255" s="145"/>
      <c r="C255" s="146"/>
      <c r="D255" s="147"/>
      <c r="E255" s="146"/>
      <c r="F255" s="146"/>
      <c r="G255" s="146"/>
      <c r="H255" s="146"/>
      <c r="I255" s="148"/>
      <c r="J255" s="393"/>
      <c r="K255" s="150"/>
      <c r="L255" s="149"/>
      <c r="M255" s="149"/>
      <c r="N255" s="359"/>
    </row>
    <row r="256" spans="3:14" ht="30" thickBot="1">
      <c r="C256" s="442" t="s">
        <v>56</v>
      </c>
      <c r="D256" s="442"/>
      <c r="E256" s="442"/>
      <c r="F256" s="442"/>
      <c r="G256" s="442"/>
      <c r="H256" s="442"/>
      <c r="I256" s="442"/>
      <c r="J256" s="442"/>
      <c r="N256" s="348">
        <v>5</v>
      </c>
    </row>
    <row r="257" spans="2:14" ht="24">
      <c r="B257" s="33" t="s">
        <v>0</v>
      </c>
      <c r="C257" s="34" t="s">
        <v>10</v>
      </c>
      <c r="D257" s="35" t="s">
        <v>7</v>
      </c>
      <c r="E257" s="36" t="s">
        <v>1</v>
      </c>
      <c r="F257" s="36" t="s">
        <v>9</v>
      </c>
      <c r="G257" s="36" t="s">
        <v>8</v>
      </c>
      <c r="H257" s="36" t="s">
        <v>11</v>
      </c>
      <c r="I257" s="37" t="s">
        <v>2</v>
      </c>
      <c r="J257" s="389" t="s">
        <v>3</v>
      </c>
      <c r="K257" s="38" t="s">
        <v>23</v>
      </c>
      <c r="L257" s="39" t="s">
        <v>25</v>
      </c>
      <c r="M257" s="40" t="s">
        <v>24</v>
      </c>
      <c r="N257" s="360" t="s">
        <v>26</v>
      </c>
    </row>
    <row r="258" spans="2:14" ht="16.5" thickBot="1">
      <c r="B258" s="53"/>
      <c r="C258" s="443"/>
      <c r="D258" s="443"/>
      <c r="E258" s="443"/>
      <c r="F258" s="443"/>
      <c r="G258" s="443"/>
      <c r="H258" s="443"/>
      <c r="I258" s="443"/>
      <c r="J258" s="444"/>
      <c r="K258" s="22"/>
      <c r="L258" s="19"/>
      <c r="M258" s="19"/>
      <c r="N258" s="361"/>
    </row>
    <row r="259" spans="1:14" ht="15.75">
      <c r="A259" s="9">
        <v>1</v>
      </c>
      <c r="B259" s="42">
        <v>137</v>
      </c>
      <c r="C259" s="75" t="s">
        <v>17</v>
      </c>
      <c r="D259" s="76" t="s">
        <v>46</v>
      </c>
      <c r="E259" s="75" t="s">
        <v>36</v>
      </c>
      <c r="F259" s="77"/>
      <c r="G259" s="77"/>
      <c r="H259" s="78" t="s">
        <v>4</v>
      </c>
      <c r="I259" s="79">
        <v>87.36</v>
      </c>
      <c r="J259" s="379"/>
      <c r="K259" s="80"/>
      <c r="L259" s="81">
        <f aca="true" t="shared" si="26" ref="L259:L279">J259*K259</f>
        <v>0</v>
      </c>
      <c r="M259" s="81">
        <f aca="true" t="shared" si="27" ref="M259:M279">L259*20%</f>
        <v>0</v>
      </c>
      <c r="N259" s="352">
        <f aca="true" t="shared" si="28" ref="N259:N282">L259+M259</f>
        <v>0</v>
      </c>
    </row>
    <row r="260" spans="2:14" ht="15.75">
      <c r="B260" s="60"/>
      <c r="C260" s="82"/>
      <c r="D260" s="76"/>
      <c r="E260" s="82"/>
      <c r="F260" s="77"/>
      <c r="G260" s="77"/>
      <c r="H260" s="84" t="s">
        <v>5</v>
      </c>
      <c r="I260" s="85">
        <v>27.74</v>
      </c>
      <c r="J260" s="380"/>
      <c r="K260" s="86"/>
      <c r="L260" s="87">
        <f t="shared" si="26"/>
        <v>0</v>
      </c>
      <c r="M260" s="87">
        <f t="shared" si="27"/>
        <v>0</v>
      </c>
      <c r="N260" s="353">
        <f t="shared" si="28"/>
        <v>0</v>
      </c>
    </row>
    <row r="261" spans="2:15" ht="16.5" thickBot="1">
      <c r="B261" s="88"/>
      <c r="C261" s="89"/>
      <c r="D261" s="90"/>
      <c r="E261" s="89"/>
      <c r="F261" s="118">
        <v>2</v>
      </c>
      <c r="G261" s="118">
        <v>2</v>
      </c>
      <c r="H261" s="92" t="s">
        <v>6</v>
      </c>
      <c r="I261" s="93">
        <v>10.03</v>
      </c>
      <c r="J261" s="381">
        <f>SUM(I259,I260,I261)</f>
        <v>125.13</v>
      </c>
      <c r="K261" s="94">
        <v>1100</v>
      </c>
      <c r="L261" s="61">
        <f t="shared" si="26"/>
        <v>137643</v>
      </c>
      <c r="M261" s="61">
        <f t="shared" si="27"/>
        <v>27528.600000000002</v>
      </c>
      <c r="N261" s="354">
        <f t="shared" si="28"/>
        <v>165171.6</v>
      </c>
      <c r="O261" s="220" t="s">
        <v>65</v>
      </c>
    </row>
    <row r="262" spans="1:14" ht="15.75">
      <c r="A262" s="9">
        <v>2</v>
      </c>
      <c r="B262" s="95">
        <v>138</v>
      </c>
      <c r="C262" s="96" t="s">
        <v>16</v>
      </c>
      <c r="D262" s="97" t="s">
        <v>46</v>
      </c>
      <c r="E262" s="96" t="s">
        <v>36</v>
      </c>
      <c r="F262" s="98"/>
      <c r="G262" s="98"/>
      <c r="H262" s="99" t="s">
        <v>4</v>
      </c>
      <c r="I262" s="100">
        <v>92.76</v>
      </c>
      <c r="J262" s="382"/>
      <c r="K262" s="101"/>
      <c r="L262" s="102">
        <f t="shared" si="26"/>
        <v>0</v>
      </c>
      <c r="M262" s="102">
        <f t="shared" si="27"/>
        <v>0</v>
      </c>
      <c r="N262" s="355">
        <f t="shared" si="28"/>
        <v>0</v>
      </c>
    </row>
    <row r="263" spans="2:14" ht="15.75">
      <c r="B263" s="103"/>
      <c r="C263" s="96"/>
      <c r="D263" s="131"/>
      <c r="E263" s="104" t="s">
        <v>37</v>
      </c>
      <c r="F263" s="98"/>
      <c r="G263" s="98"/>
      <c r="H263" s="106" t="s">
        <v>5</v>
      </c>
      <c r="I263" s="107">
        <v>31.42</v>
      </c>
      <c r="J263" s="383"/>
      <c r="K263" s="108"/>
      <c r="L263" s="109">
        <f t="shared" si="26"/>
        <v>0</v>
      </c>
      <c r="M263" s="109">
        <f t="shared" si="27"/>
        <v>0</v>
      </c>
      <c r="N263" s="356">
        <f t="shared" si="28"/>
        <v>0</v>
      </c>
    </row>
    <row r="264" spans="2:15" ht="16.5" thickBot="1">
      <c r="B264" s="110"/>
      <c r="C264" s="111"/>
      <c r="D264" s="132"/>
      <c r="E264" s="111"/>
      <c r="F264" s="113">
        <v>2</v>
      </c>
      <c r="G264" s="113">
        <v>2</v>
      </c>
      <c r="H264" s="114" t="s">
        <v>6</v>
      </c>
      <c r="I264" s="115">
        <v>10.82</v>
      </c>
      <c r="J264" s="384">
        <f>SUM(I262,I263,I264)</f>
        <v>135</v>
      </c>
      <c r="K264" s="116">
        <v>1100</v>
      </c>
      <c r="L264" s="117">
        <f t="shared" si="26"/>
        <v>148500</v>
      </c>
      <c r="M264" s="117">
        <f t="shared" si="27"/>
        <v>29700</v>
      </c>
      <c r="N264" s="357">
        <f t="shared" si="28"/>
        <v>178200</v>
      </c>
      <c r="O264" s="220" t="s">
        <v>65</v>
      </c>
    </row>
    <row r="265" spans="1:14" ht="15.75">
      <c r="A265" s="9">
        <v>3</v>
      </c>
      <c r="B265" s="42">
        <v>139</v>
      </c>
      <c r="C265" s="75" t="s">
        <v>17</v>
      </c>
      <c r="D265" s="76" t="s">
        <v>45</v>
      </c>
      <c r="E265" s="75" t="s">
        <v>36</v>
      </c>
      <c r="F265" s="77"/>
      <c r="G265" s="77"/>
      <c r="H265" s="78" t="s">
        <v>4</v>
      </c>
      <c r="I265" s="79">
        <v>87.36</v>
      </c>
      <c r="J265" s="379"/>
      <c r="K265" s="80"/>
      <c r="L265" s="81">
        <f t="shared" si="26"/>
        <v>0</v>
      </c>
      <c r="M265" s="81">
        <f t="shared" si="27"/>
        <v>0</v>
      </c>
      <c r="N265" s="352">
        <f t="shared" si="28"/>
        <v>0</v>
      </c>
    </row>
    <row r="266" spans="2:14" ht="15.75">
      <c r="B266" s="60"/>
      <c r="C266" s="82"/>
      <c r="D266" s="76"/>
      <c r="E266" s="82"/>
      <c r="F266" s="77"/>
      <c r="G266" s="77"/>
      <c r="H266" s="84" t="s">
        <v>5</v>
      </c>
      <c r="I266" s="85">
        <v>32.1</v>
      </c>
      <c r="J266" s="380"/>
      <c r="K266" s="86"/>
      <c r="L266" s="87">
        <f t="shared" si="26"/>
        <v>0</v>
      </c>
      <c r="M266" s="87">
        <f t="shared" si="27"/>
        <v>0</v>
      </c>
      <c r="N266" s="353">
        <f t="shared" si="28"/>
        <v>0</v>
      </c>
    </row>
    <row r="267" spans="2:15" ht="16.5" thickBot="1">
      <c r="B267" s="88"/>
      <c r="C267" s="89"/>
      <c r="D267" s="90"/>
      <c r="E267" s="89"/>
      <c r="F267" s="118">
        <v>2</v>
      </c>
      <c r="G267" s="118">
        <v>2</v>
      </c>
      <c r="H267" s="92" t="s">
        <v>6</v>
      </c>
      <c r="I267" s="93">
        <v>10.41</v>
      </c>
      <c r="J267" s="381">
        <f>SUM(I265,I266,I267)</f>
        <v>129.87</v>
      </c>
      <c r="K267" s="94">
        <v>1150</v>
      </c>
      <c r="L267" s="61">
        <f t="shared" si="26"/>
        <v>149350.5</v>
      </c>
      <c r="M267" s="61">
        <f t="shared" si="27"/>
        <v>29870.100000000002</v>
      </c>
      <c r="N267" s="354">
        <f t="shared" si="28"/>
        <v>179220.6</v>
      </c>
      <c r="O267" s="220" t="s">
        <v>65</v>
      </c>
    </row>
    <row r="268" spans="1:14" ht="15.75">
      <c r="A268" s="9">
        <v>4</v>
      </c>
      <c r="B268" s="95">
        <v>140</v>
      </c>
      <c r="C268" s="96" t="s">
        <v>16</v>
      </c>
      <c r="D268" s="97" t="s">
        <v>45</v>
      </c>
      <c r="E268" s="96" t="s">
        <v>36</v>
      </c>
      <c r="F268" s="98"/>
      <c r="G268" s="98"/>
      <c r="H268" s="99" t="s">
        <v>4</v>
      </c>
      <c r="I268" s="100">
        <v>92.76</v>
      </c>
      <c r="J268" s="382"/>
      <c r="K268" s="101"/>
      <c r="L268" s="102">
        <f t="shared" si="26"/>
        <v>0</v>
      </c>
      <c r="M268" s="102">
        <f t="shared" si="27"/>
        <v>0</v>
      </c>
      <c r="N268" s="355">
        <f t="shared" si="28"/>
        <v>0</v>
      </c>
    </row>
    <row r="269" spans="2:14" ht="15.75">
      <c r="B269" s="103"/>
      <c r="C269" s="104"/>
      <c r="D269" s="131"/>
      <c r="E269" s="104" t="s">
        <v>37</v>
      </c>
      <c r="F269" s="98"/>
      <c r="G269" s="98"/>
      <c r="H269" s="106" t="s">
        <v>5</v>
      </c>
      <c r="I269" s="107">
        <v>37.34</v>
      </c>
      <c r="J269" s="383"/>
      <c r="K269" s="108"/>
      <c r="L269" s="109">
        <f t="shared" si="26"/>
        <v>0</v>
      </c>
      <c r="M269" s="109">
        <f t="shared" si="27"/>
        <v>0</v>
      </c>
      <c r="N269" s="356">
        <f t="shared" si="28"/>
        <v>0</v>
      </c>
    </row>
    <row r="270" spans="2:15" ht="16.5" thickBot="1">
      <c r="B270" s="110"/>
      <c r="C270" s="111"/>
      <c r="D270" s="132"/>
      <c r="E270" s="111"/>
      <c r="F270" s="113">
        <v>2</v>
      </c>
      <c r="G270" s="113">
        <v>2</v>
      </c>
      <c r="H270" s="114" t="s">
        <v>6</v>
      </c>
      <c r="I270" s="115">
        <v>11.33</v>
      </c>
      <c r="J270" s="384">
        <f>SUM(I268,I269,I270)</f>
        <v>141.43000000000004</v>
      </c>
      <c r="K270" s="116">
        <v>1150</v>
      </c>
      <c r="L270" s="117">
        <f t="shared" si="26"/>
        <v>162644.50000000003</v>
      </c>
      <c r="M270" s="117">
        <f t="shared" si="27"/>
        <v>32528.90000000001</v>
      </c>
      <c r="N270" s="357">
        <f t="shared" si="28"/>
        <v>195173.40000000002</v>
      </c>
      <c r="O270" s="220" t="s">
        <v>65</v>
      </c>
    </row>
    <row r="271" spans="1:14" ht="15.75">
      <c r="A271" s="9">
        <v>5</v>
      </c>
      <c r="B271" s="42">
        <v>141</v>
      </c>
      <c r="C271" s="75" t="s">
        <v>17</v>
      </c>
      <c r="D271" s="76" t="s">
        <v>47</v>
      </c>
      <c r="E271" s="75" t="s">
        <v>36</v>
      </c>
      <c r="F271" s="77"/>
      <c r="G271" s="77"/>
      <c r="H271" s="78" t="s">
        <v>4</v>
      </c>
      <c r="I271" s="79">
        <v>87.36</v>
      </c>
      <c r="J271" s="379"/>
      <c r="K271" s="80"/>
      <c r="L271" s="81">
        <f t="shared" si="26"/>
        <v>0</v>
      </c>
      <c r="M271" s="81">
        <f t="shared" si="27"/>
        <v>0</v>
      </c>
      <c r="N271" s="352">
        <f t="shared" si="28"/>
        <v>0</v>
      </c>
    </row>
    <row r="272" spans="2:14" ht="15.75">
      <c r="B272" s="60"/>
      <c r="C272" s="82"/>
      <c r="D272" s="76"/>
      <c r="E272" s="82"/>
      <c r="F272" s="77"/>
      <c r="G272" s="77"/>
      <c r="H272" s="84" t="s">
        <v>5</v>
      </c>
      <c r="I272" s="85">
        <v>25.3</v>
      </c>
      <c r="J272" s="380"/>
      <c r="K272" s="86"/>
      <c r="L272" s="87">
        <f t="shared" si="26"/>
        <v>0</v>
      </c>
      <c r="M272" s="87">
        <f t="shared" si="27"/>
        <v>0</v>
      </c>
      <c r="N272" s="353">
        <f t="shared" si="28"/>
        <v>0</v>
      </c>
    </row>
    <row r="273" spans="2:15" ht="16.5" thickBot="1">
      <c r="B273" s="88"/>
      <c r="C273" s="89"/>
      <c r="D273" s="90"/>
      <c r="E273" s="89"/>
      <c r="F273" s="118">
        <v>2</v>
      </c>
      <c r="G273" s="118">
        <v>2</v>
      </c>
      <c r="H273" s="92" t="s">
        <v>6</v>
      </c>
      <c r="I273" s="93">
        <v>9.81</v>
      </c>
      <c r="J273" s="381">
        <f>SUM(I271,I272,I273)</f>
        <v>122.47</v>
      </c>
      <c r="K273" s="94">
        <v>1150</v>
      </c>
      <c r="L273" s="61">
        <f t="shared" si="26"/>
        <v>140840.5</v>
      </c>
      <c r="M273" s="61">
        <f t="shared" si="27"/>
        <v>28168.100000000002</v>
      </c>
      <c r="N273" s="354">
        <f t="shared" si="28"/>
        <v>169008.6</v>
      </c>
      <c r="O273" s="220" t="s">
        <v>65</v>
      </c>
    </row>
    <row r="274" spans="1:14" ht="15.75">
      <c r="A274" s="9">
        <v>6</v>
      </c>
      <c r="B274" s="95">
        <v>142</v>
      </c>
      <c r="C274" s="96" t="s">
        <v>16</v>
      </c>
      <c r="D274" s="97" t="s">
        <v>47</v>
      </c>
      <c r="E274" s="96" t="s">
        <v>36</v>
      </c>
      <c r="F274" s="98"/>
      <c r="G274" s="98"/>
      <c r="H274" s="99" t="s">
        <v>4</v>
      </c>
      <c r="I274" s="100">
        <v>92.76</v>
      </c>
      <c r="J274" s="382"/>
      <c r="K274" s="101"/>
      <c r="L274" s="102">
        <f t="shared" si="26"/>
        <v>0</v>
      </c>
      <c r="M274" s="102">
        <f t="shared" si="27"/>
        <v>0</v>
      </c>
      <c r="N274" s="355">
        <f t="shared" si="28"/>
        <v>0</v>
      </c>
    </row>
    <row r="275" spans="2:14" ht="15.75">
      <c r="B275" s="103"/>
      <c r="C275" s="104"/>
      <c r="D275" s="131"/>
      <c r="E275" s="104" t="s">
        <v>37</v>
      </c>
      <c r="F275" s="98"/>
      <c r="G275" s="98"/>
      <c r="H275" s="106" t="s">
        <v>5</v>
      </c>
      <c r="I275" s="107">
        <v>28.93</v>
      </c>
      <c r="J275" s="383"/>
      <c r="K275" s="108"/>
      <c r="L275" s="109">
        <f t="shared" si="26"/>
        <v>0</v>
      </c>
      <c r="M275" s="109">
        <f t="shared" si="27"/>
        <v>0</v>
      </c>
      <c r="N275" s="356">
        <f t="shared" si="28"/>
        <v>0</v>
      </c>
    </row>
    <row r="276" spans="2:15" ht="16.5" thickBot="1">
      <c r="B276" s="110"/>
      <c r="C276" s="111"/>
      <c r="D276" s="112"/>
      <c r="E276" s="111"/>
      <c r="F276" s="113">
        <v>2</v>
      </c>
      <c r="G276" s="113">
        <v>2</v>
      </c>
      <c r="H276" s="114" t="s">
        <v>6</v>
      </c>
      <c r="I276" s="115">
        <v>10.6</v>
      </c>
      <c r="J276" s="384">
        <f>SUM(I274,I275,I276)</f>
        <v>132.29</v>
      </c>
      <c r="K276" s="116">
        <v>1150</v>
      </c>
      <c r="L276" s="117">
        <f t="shared" si="26"/>
        <v>152133.5</v>
      </c>
      <c r="M276" s="117">
        <f t="shared" si="27"/>
        <v>30426.7</v>
      </c>
      <c r="N276" s="357">
        <f t="shared" si="28"/>
        <v>182560.2</v>
      </c>
      <c r="O276" s="220" t="s">
        <v>65</v>
      </c>
    </row>
    <row r="277" spans="1:14" ht="15.75">
      <c r="A277" s="9">
        <v>7</v>
      </c>
      <c r="B277" s="42">
        <v>143</v>
      </c>
      <c r="C277" s="75" t="s">
        <v>28</v>
      </c>
      <c r="D277" s="76" t="s">
        <v>48</v>
      </c>
      <c r="E277" s="75" t="s">
        <v>36</v>
      </c>
      <c r="F277" s="77"/>
      <c r="G277" s="77"/>
      <c r="H277" s="78" t="s">
        <v>4</v>
      </c>
      <c r="I277" s="79">
        <v>81.89</v>
      </c>
      <c r="J277" s="379"/>
      <c r="K277" s="80"/>
      <c r="L277" s="81">
        <f t="shared" si="26"/>
        <v>0</v>
      </c>
      <c r="M277" s="81">
        <f t="shared" si="27"/>
        <v>0</v>
      </c>
      <c r="N277" s="352">
        <f t="shared" si="28"/>
        <v>0</v>
      </c>
    </row>
    <row r="278" spans="2:14" ht="15.75">
      <c r="B278" s="60"/>
      <c r="C278" s="82"/>
      <c r="D278" s="76"/>
      <c r="E278" s="82" t="s">
        <v>40</v>
      </c>
      <c r="F278" s="77"/>
      <c r="G278" s="77"/>
      <c r="H278" s="84" t="s">
        <v>5</v>
      </c>
      <c r="I278" s="85">
        <v>15.86</v>
      </c>
      <c r="J278" s="380"/>
      <c r="K278" s="86"/>
      <c r="L278" s="87">
        <f t="shared" si="26"/>
        <v>0</v>
      </c>
      <c r="M278" s="87">
        <f t="shared" si="27"/>
        <v>0</v>
      </c>
      <c r="N278" s="353">
        <f t="shared" si="28"/>
        <v>0</v>
      </c>
    </row>
    <row r="279" spans="2:15" ht="16.5" thickBot="1">
      <c r="B279" s="88"/>
      <c r="C279" s="89"/>
      <c r="D279" s="90"/>
      <c r="E279" s="89"/>
      <c r="F279" s="118">
        <v>2</v>
      </c>
      <c r="G279" s="118">
        <v>2</v>
      </c>
      <c r="H279" s="92" t="s">
        <v>6</v>
      </c>
      <c r="I279" s="93">
        <v>8.52</v>
      </c>
      <c r="J279" s="381">
        <f>SUM(I277,I278,I279)</f>
        <v>106.27</v>
      </c>
      <c r="K279" s="94">
        <v>1150</v>
      </c>
      <c r="L279" s="61">
        <f t="shared" si="26"/>
        <v>122210.5</v>
      </c>
      <c r="M279" s="61">
        <f t="shared" si="27"/>
        <v>24442.100000000002</v>
      </c>
      <c r="N279" s="354">
        <f t="shared" si="28"/>
        <v>146652.6</v>
      </c>
      <c r="O279" s="220" t="s">
        <v>65</v>
      </c>
    </row>
    <row r="280" spans="1:14" ht="15.75">
      <c r="A280" s="9">
        <v>8</v>
      </c>
      <c r="B280" s="95">
        <v>144</v>
      </c>
      <c r="C280" s="96" t="s">
        <v>29</v>
      </c>
      <c r="D280" s="97" t="s">
        <v>48</v>
      </c>
      <c r="E280" s="96" t="s">
        <v>44</v>
      </c>
      <c r="F280" s="98"/>
      <c r="G280" s="98"/>
      <c r="H280" s="99" t="s">
        <v>4</v>
      </c>
      <c r="I280" s="100">
        <v>84.24</v>
      </c>
      <c r="J280" s="382"/>
      <c r="K280" s="101"/>
      <c r="L280" s="102"/>
      <c r="M280" s="102"/>
      <c r="N280" s="355">
        <f t="shared" si="28"/>
        <v>0</v>
      </c>
    </row>
    <row r="281" spans="2:14" ht="15.75">
      <c r="B281" s="152"/>
      <c r="C281" s="153"/>
      <c r="D281" s="154"/>
      <c r="E281" s="104" t="s">
        <v>40</v>
      </c>
      <c r="F281" s="155"/>
      <c r="G281" s="155"/>
      <c r="H281" s="156" t="s">
        <v>5</v>
      </c>
      <c r="I281" s="157">
        <v>15.86</v>
      </c>
      <c r="J281" s="400"/>
      <c r="K281" s="108"/>
      <c r="L281" s="109"/>
      <c r="M281" s="109"/>
      <c r="N281" s="356">
        <f t="shared" si="28"/>
        <v>0</v>
      </c>
    </row>
    <row r="282" spans="2:15" ht="16.5" thickBot="1">
      <c r="B282" s="110"/>
      <c r="C282" s="140"/>
      <c r="D282" s="140"/>
      <c r="E282" s="140"/>
      <c r="F282" s="158">
        <v>2</v>
      </c>
      <c r="G282" s="158">
        <v>2</v>
      </c>
      <c r="H282" s="159" t="s">
        <v>6</v>
      </c>
      <c r="I282" s="143">
        <v>8.72</v>
      </c>
      <c r="J282" s="401">
        <f>SUM(I280,I281,I282)</f>
        <v>108.82</v>
      </c>
      <c r="K282" s="116">
        <v>1150</v>
      </c>
      <c r="L282" s="117">
        <f>J282*K282</f>
        <v>125142.99999999999</v>
      </c>
      <c r="M282" s="117">
        <f>L282*20%</f>
        <v>25028.6</v>
      </c>
      <c r="N282" s="357">
        <f t="shared" si="28"/>
        <v>150171.59999999998</v>
      </c>
      <c r="O282" s="220" t="s">
        <v>65</v>
      </c>
    </row>
    <row r="283" spans="1:14" ht="15.75">
      <c r="A283" s="9">
        <v>9</v>
      </c>
      <c r="B283" s="60">
        <v>145</v>
      </c>
      <c r="C283" s="75" t="s">
        <v>17</v>
      </c>
      <c r="D283" s="76" t="s">
        <v>46</v>
      </c>
      <c r="E283" s="75" t="s">
        <v>36</v>
      </c>
      <c r="F283" s="83"/>
      <c r="G283" s="83"/>
      <c r="H283" s="78" t="s">
        <v>4</v>
      </c>
      <c r="I283" s="79">
        <v>86.95</v>
      </c>
      <c r="J283" s="394"/>
      <c r="K283" s="80"/>
      <c r="L283" s="81"/>
      <c r="M283" s="81"/>
      <c r="N283" s="352"/>
    </row>
    <row r="284" spans="2:14" ht="15.75">
      <c r="B284" s="60"/>
      <c r="C284" s="82"/>
      <c r="D284" s="76"/>
      <c r="E284" s="82"/>
      <c r="F284" s="83"/>
      <c r="G284" s="83"/>
      <c r="H284" s="84" t="s">
        <v>5</v>
      </c>
      <c r="I284" s="85">
        <v>28.22</v>
      </c>
      <c r="J284" s="380"/>
      <c r="K284" s="86"/>
      <c r="L284" s="87">
        <f>J284*K284</f>
        <v>0</v>
      </c>
      <c r="M284" s="87">
        <f aca="true" t="shared" si="29" ref="M284:M306">L284*20%</f>
        <v>0</v>
      </c>
      <c r="N284" s="353">
        <f aca="true" t="shared" si="30" ref="N284:N306">L284+M284</f>
        <v>0</v>
      </c>
    </row>
    <row r="285" spans="2:15" ht="16.5" thickBot="1">
      <c r="B285" s="88"/>
      <c r="C285" s="89"/>
      <c r="D285" s="90"/>
      <c r="E285" s="89"/>
      <c r="F285" s="91">
        <v>2</v>
      </c>
      <c r="G285" s="91">
        <v>2</v>
      </c>
      <c r="H285" s="92" t="s">
        <v>6</v>
      </c>
      <c r="I285" s="93">
        <v>10.03</v>
      </c>
      <c r="J285" s="381">
        <f>SUM(I283,I284,I285)</f>
        <v>125.2</v>
      </c>
      <c r="K285" s="94">
        <v>1100</v>
      </c>
      <c r="L285" s="61">
        <f>J285*K285</f>
        <v>137720</v>
      </c>
      <c r="M285" s="61">
        <f t="shared" si="29"/>
        <v>27544</v>
      </c>
      <c r="N285" s="354">
        <f t="shared" si="30"/>
        <v>165264</v>
      </c>
      <c r="O285" s="220" t="s">
        <v>65</v>
      </c>
    </row>
    <row r="286" spans="1:14" ht="15.75">
      <c r="A286" s="9">
        <v>10</v>
      </c>
      <c r="B286" s="95">
        <v>146</v>
      </c>
      <c r="C286" s="96" t="s">
        <v>16</v>
      </c>
      <c r="D286" s="97" t="s">
        <v>46</v>
      </c>
      <c r="E286" s="96" t="s">
        <v>36</v>
      </c>
      <c r="F286" s="98"/>
      <c r="G286" s="98"/>
      <c r="H286" s="99" t="s">
        <v>4</v>
      </c>
      <c r="I286" s="100">
        <v>92.76</v>
      </c>
      <c r="J286" s="382"/>
      <c r="K286" s="101"/>
      <c r="L286" s="102"/>
      <c r="M286" s="102"/>
      <c r="N286" s="355">
        <f t="shared" si="30"/>
        <v>0</v>
      </c>
    </row>
    <row r="287" spans="2:14" ht="15.75">
      <c r="B287" s="103"/>
      <c r="C287" s="104"/>
      <c r="D287" s="131"/>
      <c r="E287" s="104" t="s">
        <v>37</v>
      </c>
      <c r="F287" s="105"/>
      <c r="G287" s="105"/>
      <c r="H287" s="106" t="s">
        <v>5</v>
      </c>
      <c r="I287" s="107">
        <v>31.42</v>
      </c>
      <c r="J287" s="383"/>
      <c r="K287" s="108"/>
      <c r="L287" s="109">
        <f aca="true" t="shared" si="31" ref="L287:L306">J287*K287</f>
        <v>0</v>
      </c>
      <c r="M287" s="109">
        <f t="shared" si="29"/>
        <v>0</v>
      </c>
      <c r="N287" s="356">
        <f t="shared" si="30"/>
        <v>0</v>
      </c>
    </row>
    <row r="288" spans="2:15" ht="16.5" thickBot="1">
      <c r="B288" s="110"/>
      <c r="C288" s="111"/>
      <c r="D288" s="132"/>
      <c r="E288" s="111"/>
      <c r="F288" s="113">
        <v>2</v>
      </c>
      <c r="G288" s="113">
        <v>2</v>
      </c>
      <c r="H288" s="114" t="s">
        <v>6</v>
      </c>
      <c r="I288" s="115">
        <v>10.82</v>
      </c>
      <c r="J288" s="384">
        <f>SUM(I286,I287,I288)</f>
        <v>135</v>
      </c>
      <c r="K288" s="116">
        <v>1100</v>
      </c>
      <c r="L288" s="117">
        <f t="shared" si="31"/>
        <v>148500</v>
      </c>
      <c r="M288" s="117">
        <f t="shared" si="29"/>
        <v>29700</v>
      </c>
      <c r="N288" s="357">
        <f t="shared" si="30"/>
        <v>178200</v>
      </c>
      <c r="O288" s="220" t="s">
        <v>65</v>
      </c>
    </row>
    <row r="289" spans="1:14" ht="15.75">
      <c r="A289" s="9">
        <v>11</v>
      </c>
      <c r="B289" s="42">
        <v>147</v>
      </c>
      <c r="C289" s="75" t="s">
        <v>17</v>
      </c>
      <c r="D289" s="76" t="s">
        <v>45</v>
      </c>
      <c r="E289" s="75" t="s">
        <v>36</v>
      </c>
      <c r="F289" s="77"/>
      <c r="G289" s="77"/>
      <c r="H289" s="78" t="s">
        <v>4</v>
      </c>
      <c r="I289" s="79">
        <v>86.95</v>
      </c>
      <c r="J289" s="379"/>
      <c r="K289" s="80"/>
      <c r="L289" s="81">
        <f t="shared" si="31"/>
        <v>0</v>
      </c>
      <c r="M289" s="81">
        <f t="shared" si="29"/>
        <v>0</v>
      </c>
      <c r="N289" s="352">
        <f t="shared" si="30"/>
        <v>0</v>
      </c>
    </row>
    <row r="290" spans="2:14" ht="15.75">
      <c r="B290" s="60"/>
      <c r="C290" s="82"/>
      <c r="D290" s="76"/>
      <c r="E290" s="82"/>
      <c r="F290" s="77"/>
      <c r="G290" s="77"/>
      <c r="H290" s="84" t="s">
        <v>5</v>
      </c>
      <c r="I290" s="85">
        <v>32.58</v>
      </c>
      <c r="J290" s="380"/>
      <c r="K290" s="86"/>
      <c r="L290" s="87">
        <f t="shared" si="31"/>
        <v>0</v>
      </c>
      <c r="M290" s="87">
        <f t="shared" si="29"/>
        <v>0</v>
      </c>
      <c r="N290" s="353">
        <f t="shared" si="30"/>
        <v>0</v>
      </c>
    </row>
    <row r="291" spans="2:15" ht="16.5" thickBot="1">
      <c r="B291" s="88"/>
      <c r="C291" s="89"/>
      <c r="D291" s="90"/>
      <c r="E291" s="89"/>
      <c r="F291" s="118">
        <v>2</v>
      </c>
      <c r="G291" s="118">
        <v>2</v>
      </c>
      <c r="H291" s="92" t="s">
        <v>6</v>
      </c>
      <c r="I291" s="93">
        <v>10.41</v>
      </c>
      <c r="J291" s="381">
        <f>SUM(I289,I290,I291)</f>
        <v>129.94</v>
      </c>
      <c r="K291" s="94">
        <v>1150</v>
      </c>
      <c r="L291" s="61">
        <f t="shared" si="31"/>
        <v>149431</v>
      </c>
      <c r="M291" s="61">
        <f t="shared" si="29"/>
        <v>29886.2</v>
      </c>
      <c r="N291" s="354">
        <f t="shared" si="30"/>
        <v>179317.2</v>
      </c>
      <c r="O291" s="220" t="s">
        <v>65</v>
      </c>
    </row>
    <row r="292" spans="1:14" ht="15.75">
      <c r="A292" s="9">
        <v>12</v>
      </c>
      <c r="B292" s="95">
        <v>148</v>
      </c>
      <c r="C292" s="96" t="s">
        <v>16</v>
      </c>
      <c r="D292" s="97" t="s">
        <v>45</v>
      </c>
      <c r="E292" s="96" t="s">
        <v>36</v>
      </c>
      <c r="F292" s="98"/>
      <c r="G292" s="98"/>
      <c r="H292" s="99" t="s">
        <v>4</v>
      </c>
      <c r="I292" s="100">
        <v>92.76</v>
      </c>
      <c r="J292" s="382"/>
      <c r="K292" s="101"/>
      <c r="L292" s="102">
        <f t="shared" si="31"/>
        <v>0</v>
      </c>
      <c r="M292" s="102">
        <f t="shared" si="29"/>
        <v>0</v>
      </c>
      <c r="N292" s="355">
        <f t="shared" si="30"/>
        <v>0</v>
      </c>
    </row>
    <row r="293" spans="2:14" ht="15.75">
      <c r="B293" s="103"/>
      <c r="C293" s="104"/>
      <c r="D293" s="131"/>
      <c r="E293" s="104" t="s">
        <v>37</v>
      </c>
      <c r="F293" s="98"/>
      <c r="G293" s="98"/>
      <c r="H293" s="106" t="s">
        <v>5</v>
      </c>
      <c r="I293" s="107">
        <v>37.34</v>
      </c>
      <c r="J293" s="383"/>
      <c r="K293" s="108"/>
      <c r="L293" s="109">
        <f t="shared" si="31"/>
        <v>0</v>
      </c>
      <c r="M293" s="109">
        <f t="shared" si="29"/>
        <v>0</v>
      </c>
      <c r="N293" s="356">
        <f t="shared" si="30"/>
        <v>0</v>
      </c>
    </row>
    <row r="294" spans="2:15" ht="16.5" thickBot="1">
      <c r="B294" s="110"/>
      <c r="C294" s="111"/>
      <c r="D294" s="132"/>
      <c r="E294" s="111"/>
      <c r="F294" s="113">
        <v>2</v>
      </c>
      <c r="G294" s="113">
        <v>2</v>
      </c>
      <c r="H294" s="114" t="s">
        <v>6</v>
      </c>
      <c r="I294" s="115">
        <v>11.33</v>
      </c>
      <c r="J294" s="384">
        <f>SUM(I292,I293,I294)</f>
        <v>141.43000000000004</v>
      </c>
      <c r="K294" s="116">
        <v>1150</v>
      </c>
      <c r="L294" s="117">
        <f t="shared" si="31"/>
        <v>162644.50000000003</v>
      </c>
      <c r="M294" s="117">
        <f t="shared" si="29"/>
        <v>32528.90000000001</v>
      </c>
      <c r="N294" s="357">
        <f t="shared" si="30"/>
        <v>195173.40000000002</v>
      </c>
      <c r="O294" s="220" t="s">
        <v>65</v>
      </c>
    </row>
    <row r="295" spans="1:14" ht="15.75">
      <c r="A295" s="9">
        <v>13</v>
      </c>
      <c r="B295" s="42">
        <v>149</v>
      </c>
      <c r="C295" s="75" t="s">
        <v>17</v>
      </c>
      <c r="D295" s="76" t="s">
        <v>47</v>
      </c>
      <c r="E295" s="75" t="s">
        <v>36</v>
      </c>
      <c r="F295" s="77"/>
      <c r="G295" s="77"/>
      <c r="H295" s="78" t="s">
        <v>4</v>
      </c>
      <c r="I295" s="79">
        <v>86.95</v>
      </c>
      <c r="J295" s="379"/>
      <c r="K295" s="80"/>
      <c r="L295" s="81">
        <f t="shared" si="31"/>
        <v>0</v>
      </c>
      <c r="M295" s="81">
        <f t="shared" si="29"/>
        <v>0</v>
      </c>
      <c r="N295" s="352">
        <f t="shared" si="30"/>
        <v>0</v>
      </c>
    </row>
    <row r="296" spans="2:14" ht="15.75">
      <c r="B296" s="60"/>
      <c r="C296" s="82"/>
      <c r="D296" s="76"/>
      <c r="E296" s="82"/>
      <c r="F296" s="77"/>
      <c r="G296" s="77"/>
      <c r="H296" s="84" t="s">
        <v>5</v>
      </c>
      <c r="I296" s="85">
        <v>25.68</v>
      </c>
      <c r="J296" s="380"/>
      <c r="K296" s="86"/>
      <c r="L296" s="87">
        <f t="shared" si="31"/>
        <v>0</v>
      </c>
      <c r="M296" s="87">
        <f t="shared" si="29"/>
        <v>0</v>
      </c>
      <c r="N296" s="353">
        <f t="shared" si="30"/>
        <v>0</v>
      </c>
    </row>
    <row r="297" spans="2:15" ht="16.5" thickBot="1">
      <c r="B297" s="88"/>
      <c r="C297" s="89"/>
      <c r="D297" s="90"/>
      <c r="E297" s="89"/>
      <c r="F297" s="118">
        <v>2</v>
      </c>
      <c r="G297" s="118">
        <v>2</v>
      </c>
      <c r="H297" s="92" t="s">
        <v>6</v>
      </c>
      <c r="I297" s="93">
        <v>9.81</v>
      </c>
      <c r="J297" s="381">
        <f>SUM(I295,I296,I297)</f>
        <v>122.44</v>
      </c>
      <c r="K297" s="94">
        <v>1150</v>
      </c>
      <c r="L297" s="61">
        <f t="shared" si="31"/>
        <v>140806</v>
      </c>
      <c r="M297" s="61">
        <f t="shared" si="29"/>
        <v>28161.2</v>
      </c>
      <c r="N297" s="354">
        <f t="shared" si="30"/>
        <v>168967.2</v>
      </c>
      <c r="O297" s="220" t="s">
        <v>65</v>
      </c>
    </row>
    <row r="298" spans="1:14" ht="15.75">
      <c r="A298" s="9">
        <v>14</v>
      </c>
      <c r="B298" s="95">
        <v>150</v>
      </c>
      <c r="C298" s="96" t="s">
        <v>16</v>
      </c>
      <c r="D298" s="97" t="s">
        <v>47</v>
      </c>
      <c r="E298" s="96" t="s">
        <v>36</v>
      </c>
      <c r="F298" s="98"/>
      <c r="G298" s="98"/>
      <c r="H298" s="99" t="s">
        <v>4</v>
      </c>
      <c r="I298" s="100">
        <v>92.76</v>
      </c>
      <c r="J298" s="382"/>
      <c r="K298" s="101"/>
      <c r="L298" s="102">
        <f t="shared" si="31"/>
        <v>0</v>
      </c>
      <c r="M298" s="102">
        <f t="shared" si="29"/>
        <v>0</v>
      </c>
      <c r="N298" s="355">
        <f t="shared" si="30"/>
        <v>0</v>
      </c>
    </row>
    <row r="299" spans="2:14" ht="15.75">
      <c r="B299" s="103"/>
      <c r="C299" s="104"/>
      <c r="D299" s="131"/>
      <c r="E299" s="104" t="s">
        <v>37</v>
      </c>
      <c r="F299" s="98"/>
      <c r="G299" s="98"/>
      <c r="H299" s="106" t="s">
        <v>5</v>
      </c>
      <c r="I299" s="107">
        <v>28.94</v>
      </c>
      <c r="J299" s="383"/>
      <c r="K299" s="108"/>
      <c r="L299" s="109">
        <f t="shared" si="31"/>
        <v>0</v>
      </c>
      <c r="M299" s="109">
        <f t="shared" si="29"/>
        <v>0</v>
      </c>
      <c r="N299" s="356">
        <f t="shared" si="30"/>
        <v>0</v>
      </c>
    </row>
    <row r="300" spans="2:15" ht="16.5" thickBot="1">
      <c r="B300" s="110"/>
      <c r="C300" s="111"/>
      <c r="D300" s="132"/>
      <c r="E300" s="111"/>
      <c r="F300" s="133">
        <v>2</v>
      </c>
      <c r="G300" s="133">
        <v>2</v>
      </c>
      <c r="H300" s="114" t="s">
        <v>6</v>
      </c>
      <c r="I300" s="115">
        <v>10.6</v>
      </c>
      <c r="J300" s="384">
        <f>SUM(I298,I299,I300)</f>
        <v>132.3</v>
      </c>
      <c r="K300" s="116">
        <v>1150</v>
      </c>
      <c r="L300" s="117">
        <f t="shared" si="31"/>
        <v>152145</v>
      </c>
      <c r="M300" s="117">
        <f t="shared" si="29"/>
        <v>30429</v>
      </c>
      <c r="N300" s="357">
        <f t="shared" si="30"/>
        <v>182574</v>
      </c>
      <c r="O300" s="220" t="s">
        <v>65</v>
      </c>
    </row>
    <row r="301" spans="1:14" ht="15.75">
      <c r="A301" s="9">
        <v>15</v>
      </c>
      <c r="B301" s="42">
        <v>151</v>
      </c>
      <c r="C301" s="75" t="s">
        <v>28</v>
      </c>
      <c r="D301" s="76" t="s">
        <v>48</v>
      </c>
      <c r="E301" s="75" t="s">
        <v>36</v>
      </c>
      <c r="F301" s="77"/>
      <c r="G301" s="77"/>
      <c r="H301" s="78" t="s">
        <v>4</v>
      </c>
      <c r="I301" s="79">
        <v>81.89</v>
      </c>
      <c r="J301" s="379"/>
      <c r="K301" s="80"/>
      <c r="L301" s="81">
        <f t="shared" si="31"/>
        <v>0</v>
      </c>
      <c r="M301" s="81">
        <f t="shared" si="29"/>
        <v>0</v>
      </c>
      <c r="N301" s="352">
        <f t="shared" si="30"/>
        <v>0</v>
      </c>
    </row>
    <row r="302" spans="2:14" ht="15.75">
      <c r="B302" s="60"/>
      <c r="C302" s="82"/>
      <c r="D302" s="76"/>
      <c r="E302" s="82" t="s">
        <v>40</v>
      </c>
      <c r="F302" s="77"/>
      <c r="G302" s="77"/>
      <c r="H302" s="84" t="s">
        <v>5</v>
      </c>
      <c r="I302" s="85">
        <v>15.86</v>
      </c>
      <c r="J302" s="380"/>
      <c r="K302" s="86"/>
      <c r="L302" s="87">
        <f t="shared" si="31"/>
        <v>0</v>
      </c>
      <c r="M302" s="87">
        <f t="shared" si="29"/>
        <v>0</v>
      </c>
      <c r="N302" s="353">
        <f t="shared" si="30"/>
        <v>0</v>
      </c>
    </row>
    <row r="303" spans="2:15" ht="16.5" thickBot="1">
      <c r="B303" s="88"/>
      <c r="C303" s="89"/>
      <c r="D303" s="90"/>
      <c r="E303" s="89"/>
      <c r="F303" s="118">
        <v>2</v>
      </c>
      <c r="G303" s="118">
        <v>2</v>
      </c>
      <c r="H303" s="92" t="s">
        <v>6</v>
      </c>
      <c r="I303" s="93">
        <v>8.52</v>
      </c>
      <c r="J303" s="381">
        <f>SUM(I301,I302,I303)</f>
        <v>106.27</v>
      </c>
      <c r="K303" s="94">
        <v>1150</v>
      </c>
      <c r="L303" s="61">
        <f t="shared" si="31"/>
        <v>122210.5</v>
      </c>
      <c r="M303" s="61">
        <f t="shared" si="29"/>
        <v>24442.100000000002</v>
      </c>
      <c r="N303" s="354">
        <f t="shared" si="30"/>
        <v>146652.6</v>
      </c>
      <c r="O303" s="220" t="s">
        <v>65</v>
      </c>
    </row>
    <row r="304" spans="1:14" ht="15.75">
      <c r="A304" s="9">
        <v>16</v>
      </c>
      <c r="B304" s="95">
        <v>152</v>
      </c>
      <c r="C304" s="96" t="s">
        <v>29</v>
      </c>
      <c r="D304" s="97" t="s">
        <v>48</v>
      </c>
      <c r="E304" s="96" t="s">
        <v>44</v>
      </c>
      <c r="F304" s="98"/>
      <c r="G304" s="98"/>
      <c r="H304" s="99" t="s">
        <v>4</v>
      </c>
      <c r="I304" s="100">
        <v>84.24</v>
      </c>
      <c r="J304" s="382"/>
      <c r="K304" s="101"/>
      <c r="L304" s="102">
        <f t="shared" si="31"/>
        <v>0</v>
      </c>
      <c r="M304" s="102">
        <f t="shared" si="29"/>
        <v>0</v>
      </c>
      <c r="N304" s="355">
        <f t="shared" si="30"/>
        <v>0</v>
      </c>
    </row>
    <row r="305" spans="2:14" ht="15.75">
      <c r="B305" s="103"/>
      <c r="C305" s="104"/>
      <c r="D305" s="131"/>
      <c r="E305" s="104" t="s">
        <v>40</v>
      </c>
      <c r="F305" s="98"/>
      <c r="G305" s="98"/>
      <c r="H305" s="106" t="s">
        <v>5</v>
      </c>
      <c r="I305" s="107">
        <v>15.86</v>
      </c>
      <c r="J305" s="383"/>
      <c r="K305" s="108"/>
      <c r="L305" s="109">
        <f t="shared" si="31"/>
        <v>0</v>
      </c>
      <c r="M305" s="109">
        <f t="shared" si="29"/>
        <v>0</v>
      </c>
      <c r="N305" s="356">
        <f t="shared" si="30"/>
        <v>0</v>
      </c>
    </row>
    <row r="306" spans="2:15" ht="16.5" thickBot="1">
      <c r="B306" s="110"/>
      <c r="C306" s="111"/>
      <c r="D306" s="132"/>
      <c r="E306" s="111"/>
      <c r="F306" s="113">
        <v>2</v>
      </c>
      <c r="G306" s="113">
        <v>2</v>
      </c>
      <c r="H306" s="114" t="s">
        <v>6</v>
      </c>
      <c r="I306" s="115">
        <v>8.72</v>
      </c>
      <c r="J306" s="384">
        <f>SUM(I304,I305,I306)</f>
        <v>108.82</v>
      </c>
      <c r="K306" s="116">
        <v>1150</v>
      </c>
      <c r="L306" s="117">
        <f t="shared" si="31"/>
        <v>125142.99999999999</v>
      </c>
      <c r="M306" s="117">
        <f t="shared" si="29"/>
        <v>25028.6</v>
      </c>
      <c r="N306" s="357">
        <f t="shared" si="30"/>
        <v>150171.59999999998</v>
      </c>
      <c r="O306" s="220" t="s">
        <v>65</v>
      </c>
    </row>
    <row r="308" ht="30">
      <c r="C308" s="59" t="s">
        <v>51</v>
      </c>
    </row>
    <row r="309" spans="2:14" ht="15.75">
      <c r="B309" s="145"/>
      <c r="C309" s="146"/>
      <c r="D309" s="147"/>
      <c r="E309" s="146"/>
      <c r="F309" s="146"/>
      <c r="G309" s="146"/>
      <c r="H309" s="146"/>
      <c r="I309" s="148"/>
      <c r="J309" s="393"/>
      <c r="K309" s="150"/>
      <c r="L309" s="149"/>
      <c r="M309" s="149"/>
      <c r="N309" s="359"/>
    </row>
    <row r="310" spans="3:14" ht="30" thickBot="1">
      <c r="C310" s="442" t="s">
        <v>55</v>
      </c>
      <c r="D310" s="442"/>
      <c r="E310" s="442"/>
      <c r="F310" s="442"/>
      <c r="G310" s="442"/>
      <c r="H310" s="442"/>
      <c r="I310" s="442"/>
      <c r="J310" s="442"/>
      <c r="N310" s="348">
        <v>6</v>
      </c>
    </row>
    <row r="311" spans="2:14" ht="24">
      <c r="B311" s="33" t="s">
        <v>0</v>
      </c>
      <c r="C311" s="34" t="s">
        <v>10</v>
      </c>
      <c r="D311" s="35" t="s">
        <v>7</v>
      </c>
      <c r="E311" s="36" t="s">
        <v>1</v>
      </c>
      <c r="F311" s="36" t="s">
        <v>9</v>
      </c>
      <c r="G311" s="36" t="s">
        <v>8</v>
      </c>
      <c r="H311" s="36" t="s">
        <v>11</v>
      </c>
      <c r="I311" s="37" t="s">
        <v>2</v>
      </c>
      <c r="J311" s="389" t="s">
        <v>3</v>
      </c>
      <c r="K311" s="38" t="s">
        <v>23</v>
      </c>
      <c r="L311" s="51" t="s">
        <v>25</v>
      </c>
      <c r="M311" s="52" t="s">
        <v>24</v>
      </c>
      <c r="N311" s="350" t="s">
        <v>26</v>
      </c>
    </row>
    <row r="312" spans="2:14" ht="16.5" thickBot="1">
      <c r="B312" s="53"/>
      <c r="C312" s="443"/>
      <c r="D312" s="443"/>
      <c r="E312" s="443"/>
      <c r="F312" s="443"/>
      <c r="G312" s="443"/>
      <c r="H312" s="443"/>
      <c r="I312" s="443"/>
      <c r="J312" s="444"/>
      <c r="K312" s="21"/>
      <c r="L312" s="18"/>
      <c r="M312" s="18"/>
      <c r="N312" s="358"/>
    </row>
    <row r="313" spans="1:14" ht="15.75">
      <c r="A313" s="9">
        <v>1</v>
      </c>
      <c r="B313" s="60">
        <v>181</v>
      </c>
      <c r="C313" s="75" t="s">
        <v>17</v>
      </c>
      <c r="D313" s="76" t="s">
        <v>46</v>
      </c>
      <c r="E313" s="75" t="s">
        <v>36</v>
      </c>
      <c r="F313" s="83"/>
      <c r="G313" s="83"/>
      <c r="H313" s="78" t="s">
        <v>4</v>
      </c>
      <c r="I313" s="79">
        <v>86.95</v>
      </c>
      <c r="J313" s="394"/>
      <c r="K313" s="80"/>
      <c r="L313" s="81"/>
      <c r="M313" s="81"/>
      <c r="N313" s="352"/>
    </row>
    <row r="314" spans="2:14" ht="15.75">
      <c r="B314" s="60"/>
      <c r="C314" s="82"/>
      <c r="D314" s="76"/>
      <c r="E314" s="82"/>
      <c r="F314" s="83"/>
      <c r="G314" s="83"/>
      <c r="H314" s="84" t="s">
        <v>5</v>
      </c>
      <c r="I314" s="85">
        <v>28.22</v>
      </c>
      <c r="J314" s="380"/>
      <c r="K314" s="86"/>
      <c r="L314" s="87">
        <f aca="true" t="shared" si="32" ref="L314:L329">J314*K314</f>
        <v>0</v>
      </c>
      <c r="M314" s="87">
        <f aca="true" t="shared" si="33" ref="M314:M330">L314*20%</f>
        <v>0</v>
      </c>
      <c r="N314" s="353">
        <f aca="true" t="shared" si="34" ref="N314:N329">L314+M314</f>
        <v>0</v>
      </c>
    </row>
    <row r="315" spans="2:14" ht="16.5" thickBot="1">
      <c r="B315" s="88"/>
      <c r="C315" s="89"/>
      <c r="D315" s="90"/>
      <c r="E315" s="89"/>
      <c r="F315" s="91">
        <v>2</v>
      </c>
      <c r="G315" s="91">
        <v>2</v>
      </c>
      <c r="H315" s="92" t="s">
        <v>6</v>
      </c>
      <c r="I315" s="93">
        <v>10.03</v>
      </c>
      <c r="J315" s="381">
        <f>SUM(I313,I314,I315)</f>
        <v>125.2</v>
      </c>
      <c r="K315" s="94">
        <v>1455</v>
      </c>
      <c r="L315" s="61">
        <f t="shared" si="32"/>
        <v>182166</v>
      </c>
      <c r="M315" s="61">
        <f t="shared" si="33"/>
        <v>36433.200000000004</v>
      </c>
      <c r="N315" s="354">
        <f t="shared" si="34"/>
        <v>218599.2</v>
      </c>
    </row>
    <row r="316" spans="1:14" ht="15.75">
      <c r="A316" s="9">
        <v>2</v>
      </c>
      <c r="B316" s="42">
        <v>183</v>
      </c>
      <c r="C316" s="75" t="s">
        <v>17</v>
      </c>
      <c r="D316" s="76" t="s">
        <v>45</v>
      </c>
      <c r="E316" s="75" t="s">
        <v>36</v>
      </c>
      <c r="F316" s="77"/>
      <c r="G316" s="77"/>
      <c r="H316" s="78" t="s">
        <v>4</v>
      </c>
      <c r="I316" s="79">
        <v>86.95</v>
      </c>
      <c r="J316" s="379"/>
      <c r="K316" s="80"/>
      <c r="L316" s="81">
        <f t="shared" si="32"/>
        <v>0</v>
      </c>
      <c r="M316" s="81">
        <f t="shared" si="33"/>
        <v>0</v>
      </c>
      <c r="N316" s="352">
        <f t="shared" si="34"/>
        <v>0</v>
      </c>
    </row>
    <row r="317" spans="2:14" ht="15.75">
      <c r="B317" s="60"/>
      <c r="C317" s="82"/>
      <c r="D317" s="76"/>
      <c r="E317" s="82"/>
      <c r="F317" s="77"/>
      <c r="G317" s="77"/>
      <c r="H317" s="84" t="s">
        <v>5</v>
      </c>
      <c r="I317" s="85">
        <v>32.58</v>
      </c>
      <c r="J317" s="380"/>
      <c r="K317" s="86"/>
      <c r="L317" s="87"/>
      <c r="M317" s="87">
        <f t="shared" si="33"/>
        <v>0</v>
      </c>
      <c r="N317" s="353">
        <f t="shared" si="34"/>
        <v>0</v>
      </c>
    </row>
    <row r="318" spans="2:14" ht="16.5" thickBot="1">
      <c r="B318" s="88"/>
      <c r="C318" s="89"/>
      <c r="D318" s="90"/>
      <c r="E318" s="89"/>
      <c r="F318" s="118">
        <v>2</v>
      </c>
      <c r="G318" s="118">
        <v>2</v>
      </c>
      <c r="H318" s="92" t="s">
        <v>6</v>
      </c>
      <c r="I318" s="93">
        <v>10.41</v>
      </c>
      <c r="J318" s="381">
        <f>SUM(I316,I317,I318)</f>
        <v>129.94</v>
      </c>
      <c r="K318" s="94">
        <v>1455</v>
      </c>
      <c r="L318" s="61">
        <f>J318*K318</f>
        <v>189062.69999999998</v>
      </c>
      <c r="M318" s="61">
        <f>L318*20%</f>
        <v>37812.54</v>
      </c>
      <c r="N318" s="362">
        <f>L318+M318</f>
        <v>226875.24</v>
      </c>
    </row>
    <row r="319" spans="1:14" ht="15.75">
      <c r="A319" s="9">
        <v>3</v>
      </c>
      <c r="B319" s="42">
        <v>189</v>
      </c>
      <c r="C319" s="75" t="s">
        <v>17</v>
      </c>
      <c r="D319" s="76" t="s">
        <v>46</v>
      </c>
      <c r="E319" s="75" t="s">
        <v>36</v>
      </c>
      <c r="F319" s="77"/>
      <c r="G319" s="77"/>
      <c r="H319" s="78" t="s">
        <v>4</v>
      </c>
      <c r="I319" s="79">
        <v>87.36</v>
      </c>
      <c r="J319" s="379"/>
      <c r="K319" s="80"/>
      <c r="L319" s="81">
        <f t="shared" si="32"/>
        <v>0</v>
      </c>
      <c r="M319" s="81">
        <f t="shared" si="33"/>
        <v>0</v>
      </c>
      <c r="N319" s="352">
        <f t="shared" si="34"/>
        <v>0</v>
      </c>
    </row>
    <row r="320" spans="2:14" ht="15.75">
      <c r="B320" s="60"/>
      <c r="C320" s="82"/>
      <c r="D320" s="76"/>
      <c r="E320" s="82"/>
      <c r="F320" s="77"/>
      <c r="G320" s="77"/>
      <c r="H320" s="84" t="s">
        <v>5</v>
      </c>
      <c r="I320" s="85">
        <v>27.74</v>
      </c>
      <c r="J320" s="380"/>
      <c r="K320" s="86"/>
      <c r="L320" s="87">
        <f t="shared" si="32"/>
        <v>0</v>
      </c>
      <c r="M320" s="87">
        <f t="shared" si="33"/>
        <v>0</v>
      </c>
      <c r="N320" s="353">
        <f t="shared" si="34"/>
        <v>0</v>
      </c>
    </row>
    <row r="321" spans="2:14" ht="16.5" thickBot="1">
      <c r="B321" s="88"/>
      <c r="C321" s="89"/>
      <c r="D321" s="90"/>
      <c r="E321" s="89"/>
      <c r="F321" s="118">
        <v>2</v>
      </c>
      <c r="G321" s="118">
        <v>2</v>
      </c>
      <c r="H321" s="92" t="s">
        <v>6</v>
      </c>
      <c r="I321" s="93">
        <v>10.03</v>
      </c>
      <c r="J321" s="381">
        <f>SUM(I319,I320,I321)</f>
        <v>125.13</v>
      </c>
      <c r="K321" s="94">
        <v>1455</v>
      </c>
      <c r="L321" s="61">
        <f t="shared" si="32"/>
        <v>182064.15</v>
      </c>
      <c r="M321" s="61">
        <f t="shared" si="33"/>
        <v>36412.83</v>
      </c>
      <c r="N321" s="354">
        <f t="shared" si="34"/>
        <v>218476.97999999998</v>
      </c>
    </row>
    <row r="322" spans="1:14" ht="15.75">
      <c r="A322" s="9">
        <v>4</v>
      </c>
      <c r="B322" s="95">
        <v>190</v>
      </c>
      <c r="C322" s="96" t="s">
        <v>16</v>
      </c>
      <c r="D322" s="97" t="s">
        <v>46</v>
      </c>
      <c r="E322" s="96" t="s">
        <v>36</v>
      </c>
      <c r="F322" s="98"/>
      <c r="G322" s="98"/>
      <c r="H322" s="99" t="s">
        <v>4</v>
      </c>
      <c r="I322" s="100">
        <v>92.76</v>
      </c>
      <c r="J322" s="382"/>
      <c r="K322" s="101"/>
      <c r="L322" s="102">
        <f t="shared" si="32"/>
        <v>0</v>
      </c>
      <c r="M322" s="102">
        <f t="shared" si="33"/>
        <v>0</v>
      </c>
      <c r="N322" s="355">
        <f t="shared" si="34"/>
        <v>0</v>
      </c>
    </row>
    <row r="323" spans="2:15" ht="15.75">
      <c r="B323" s="103"/>
      <c r="C323" s="96"/>
      <c r="D323" s="131"/>
      <c r="E323" s="104" t="s">
        <v>37</v>
      </c>
      <c r="F323" s="98"/>
      <c r="G323" s="98"/>
      <c r="H323" s="106" t="s">
        <v>5</v>
      </c>
      <c r="I323" s="107">
        <v>31.42</v>
      </c>
      <c r="J323" s="383"/>
      <c r="K323" s="108"/>
      <c r="L323" s="109">
        <f t="shared" si="32"/>
        <v>0</v>
      </c>
      <c r="M323" s="109">
        <f t="shared" si="33"/>
        <v>0</v>
      </c>
      <c r="N323" s="356">
        <f t="shared" si="34"/>
        <v>0</v>
      </c>
      <c r="O323" s="221"/>
    </row>
    <row r="324" spans="2:14" ht="16.5" thickBot="1">
      <c r="B324" s="110"/>
      <c r="C324" s="111"/>
      <c r="D324" s="132"/>
      <c r="E324" s="111"/>
      <c r="F324" s="113">
        <v>2</v>
      </c>
      <c r="G324" s="113">
        <v>2</v>
      </c>
      <c r="H324" s="114" t="s">
        <v>6</v>
      </c>
      <c r="I324" s="115">
        <v>10.82</v>
      </c>
      <c r="J324" s="384">
        <f>SUM(I322,I323,I324)</f>
        <v>135</v>
      </c>
      <c r="K324" s="116">
        <v>1455</v>
      </c>
      <c r="L324" s="117">
        <f t="shared" si="32"/>
        <v>196425</v>
      </c>
      <c r="M324" s="117">
        <f t="shared" si="33"/>
        <v>39285</v>
      </c>
      <c r="N324" s="357">
        <f t="shared" si="34"/>
        <v>235710</v>
      </c>
    </row>
    <row r="325" spans="1:14" ht="15.75">
      <c r="A325" s="9">
        <v>5</v>
      </c>
      <c r="B325" s="42">
        <v>191</v>
      </c>
      <c r="C325" s="75" t="s">
        <v>17</v>
      </c>
      <c r="D325" s="76" t="s">
        <v>45</v>
      </c>
      <c r="E325" s="75" t="s">
        <v>36</v>
      </c>
      <c r="F325" s="77"/>
      <c r="G325" s="77"/>
      <c r="H325" s="78" t="s">
        <v>4</v>
      </c>
      <c r="I325" s="79">
        <v>87.36</v>
      </c>
      <c r="J325" s="379"/>
      <c r="K325" s="80"/>
      <c r="L325" s="81">
        <f t="shared" si="32"/>
        <v>0</v>
      </c>
      <c r="M325" s="81">
        <f t="shared" si="33"/>
        <v>0</v>
      </c>
      <c r="N325" s="352">
        <f t="shared" si="34"/>
        <v>0</v>
      </c>
    </row>
    <row r="326" spans="2:14" ht="15.75">
      <c r="B326" s="60"/>
      <c r="C326" s="82"/>
      <c r="D326" s="76"/>
      <c r="E326" s="82"/>
      <c r="F326" s="77"/>
      <c r="G326" s="77"/>
      <c r="H326" s="84" t="s">
        <v>5</v>
      </c>
      <c r="I326" s="85">
        <v>32.1</v>
      </c>
      <c r="J326" s="380"/>
      <c r="K326" s="86"/>
      <c r="L326" s="87">
        <f t="shared" si="32"/>
        <v>0</v>
      </c>
      <c r="M326" s="87">
        <f t="shared" si="33"/>
        <v>0</v>
      </c>
      <c r="N326" s="353">
        <f t="shared" si="34"/>
        <v>0</v>
      </c>
    </row>
    <row r="327" spans="2:14" ht="16.5" thickBot="1">
      <c r="B327" s="88"/>
      <c r="C327" s="89"/>
      <c r="D327" s="90"/>
      <c r="E327" s="89"/>
      <c r="F327" s="118">
        <v>2</v>
      </c>
      <c r="G327" s="118">
        <v>2</v>
      </c>
      <c r="H327" s="92" t="s">
        <v>6</v>
      </c>
      <c r="I327" s="93">
        <v>10.41</v>
      </c>
      <c r="J327" s="381">
        <f>SUM(I325,I326,I327)</f>
        <v>129.87</v>
      </c>
      <c r="K327" s="94">
        <v>1455</v>
      </c>
      <c r="L327" s="61">
        <f t="shared" si="32"/>
        <v>188960.85</v>
      </c>
      <c r="M327" s="61">
        <f t="shared" si="33"/>
        <v>37792.170000000006</v>
      </c>
      <c r="N327" s="354">
        <f t="shared" si="34"/>
        <v>226753.02000000002</v>
      </c>
    </row>
    <row r="328" spans="1:14" ht="15.75">
      <c r="A328" s="9">
        <v>6</v>
      </c>
      <c r="B328" s="95">
        <v>194</v>
      </c>
      <c r="C328" s="96" t="s">
        <v>16</v>
      </c>
      <c r="D328" s="97" t="s">
        <v>47</v>
      </c>
      <c r="E328" s="96" t="s">
        <v>36</v>
      </c>
      <c r="F328" s="98"/>
      <c r="G328" s="98"/>
      <c r="H328" s="99" t="s">
        <v>4</v>
      </c>
      <c r="I328" s="100">
        <v>92.76</v>
      </c>
      <c r="J328" s="382"/>
      <c r="K328" s="101"/>
      <c r="L328" s="102">
        <f t="shared" si="32"/>
        <v>0</v>
      </c>
      <c r="M328" s="102">
        <f t="shared" si="33"/>
        <v>0</v>
      </c>
      <c r="N328" s="355">
        <f t="shared" si="34"/>
        <v>0</v>
      </c>
    </row>
    <row r="329" spans="2:14" ht="15.75">
      <c r="B329" s="103"/>
      <c r="C329" s="104"/>
      <c r="D329" s="131"/>
      <c r="E329" s="104" t="s">
        <v>37</v>
      </c>
      <c r="F329" s="98"/>
      <c r="G329" s="98"/>
      <c r="H329" s="106" t="s">
        <v>5</v>
      </c>
      <c r="I329" s="107">
        <v>28.93</v>
      </c>
      <c r="J329" s="383"/>
      <c r="K329" s="108"/>
      <c r="L329" s="109">
        <f t="shared" si="32"/>
        <v>0</v>
      </c>
      <c r="M329" s="109">
        <f t="shared" si="33"/>
        <v>0</v>
      </c>
      <c r="N329" s="356">
        <f t="shared" si="34"/>
        <v>0</v>
      </c>
    </row>
    <row r="330" spans="2:14" ht="16.5" thickBot="1">
      <c r="B330" s="110"/>
      <c r="C330" s="111"/>
      <c r="D330" s="112"/>
      <c r="E330" s="111"/>
      <c r="F330" s="113">
        <v>2</v>
      </c>
      <c r="G330" s="113">
        <v>2</v>
      </c>
      <c r="H330" s="114" t="s">
        <v>6</v>
      </c>
      <c r="I330" s="115">
        <v>10.6</v>
      </c>
      <c r="J330" s="384">
        <f>SUM(I328,I329,I330)</f>
        <v>132.29</v>
      </c>
      <c r="K330" s="116">
        <v>1455</v>
      </c>
      <c r="L330" s="117">
        <f>J330*K330</f>
        <v>192481.94999999998</v>
      </c>
      <c r="M330" s="117">
        <f t="shared" si="33"/>
        <v>38496.39</v>
      </c>
      <c r="N330" s="363">
        <f>L330+M330</f>
        <v>230978.33999999997</v>
      </c>
    </row>
    <row r="331" spans="2:10" ht="15.75">
      <c r="B331" s="6"/>
      <c r="C331" s="6"/>
      <c r="D331" s="6"/>
      <c r="E331" s="6"/>
      <c r="F331" s="4"/>
      <c r="G331" s="4"/>
      <c r="H331" s="3"/>
      <c r="I331" s="23"/>
      <c r="J331" s="402"/>
    </row>
    <row r="332" spans="3:14" ht="30" thickBot="1">
      <c r="C332" s="442" t="s">
        <v>54</v>
      </c>
      <c r="D332" s="442"/>
      <c r="E332" s="442"/>
      <c r="F332" s="442"/>
      <c r="G332" s="442"/>
      <c r="H332" s="442"/>
      <c r="I332" s="442"/>
      <c r="J332" s="442"/>
      <c r="N332" s="348">
        <v>7</v>
      </c>
    </row>
    <row r="333" spans="2:14" ht="24">
      <c r="B333" s="33" t="s">
        <v>0</v>
      </c>
      <c r="C333" s="34" t="s">
        <v>10</v>
      </c>
      <c r="D333" s="35" t="s">
        <v>7</v>
      </c>
      <c r="E333" s="36" t="s">
        <v>1</v>
      </c>
      <c r="F333" s="36" t="s">
        <v>9</v>
      </c>
      <c r="G333" s="36" t="s">
        <v>8</v>
      </c>
      <c r="H333" s="36" t="s">
        <v>11</v>
      </c>
      <c r="I333" s="37" t="s">
        <v>2</v>
      </c>
      <c r="J333" s="389" t="s">
        <v>3</v>
      </c>
      <c r="K333" s="38" t="s">
        <v>23</v>
      </c>
      <c r="L333" s="51" t="s">
        <v>25</v>
      </c>
      <c r="M333" s="52" t="s">
        <v>24</v>
      </c>
      <c r="N333" s="350" t="s">
        <v>26</v>
      </c>
    </row>
    <row r="334" spans="2:14" ht="16.5" thickBot="1">
      <c r="B334" s="53"/>
      <c r="C334" s="443"/>
      <c r="D334" s="443"/>
      <c r="E334" s="443"/>
      <c r="F334" s="443"/>
      <c r="G334" s="443"/>
      <c r="H334" s="443"/>
      <c r="I334" s="443"/>
      <c r="J334" s="444"/>
      <c r="K334" s="21"/>
      <c r="L334" s="18"/>
      <c r="M334" s="18"/>
      <c r="N334" s="358"/>
    </row>
    <row r="335" spans="1:14" ht="15.75">
      <c r="A335" s="9">
        <v>1</v>
      </c>
      <c r="B335" s="60">
        <v>197</v>
      </c>
      <c r="C335" s="75" t="s">
        <v>17</v>
      </c>
      <c r="D335" s="76" t="s">
        <v>46</v>
      </c>
      <c r="E335" s="75" t="s">
        <v>36</v>
      </c>
      <c r="F335" s="83"/>
      <c r="G335" s="83"/>
      <c r="H335" s="78" t="s">
        <v>4</v>
      </c>
      <c r="I335" s="79">
        <v>86.95</v>
      </c>
      <c r="J335" s="394"/>
      <c r="K335" s="80"/>
      <c r="L335" s="81"/>
      <c r="M335" s="81"/>
      <c r="N335" s="352"/>
    </row>
    <row r="336" spans="2:14" ht="15.75">
      <c r="B336" s="60"/>
      <c r="C336" s="82"/>
      <c r="D336" s="76"/>
      <c r="E336" s="82"/>
      <c r="F336" s="83"/>
      <c r="G336" s="83"/>
      <c r="H336" s="84" t="s">
        <v>5</v>
      </c>
      <c r="I336" s="85">
        <v>28.22</v>
      </c>
      <c r="J336" s="380"/>
      <c r="K336" s="86"/>
      <c r="L336" s="87">
        <f>J336*K336</f>
        <v>0</v>
      </c>
      <c r="M336" s="87">
        <f aca="true" t="shared" si="35" ref="M336:M364">L336*20%</f>
        <v>0</v>
      </c>
      <c r="N336" s="353">
        <f aca="true" t="shared" si="36" ref="N336:N364">L336+M336</f>
        <v>0</v>
      </c>
    </row>
    <row r="337" spans="2:14" ht="16.5" thickBot="1">
      <c r="B337" s="88"/>
      <c r="C337" s="89"/>
      <c r="D337" s="90"/>
      <c r="E337" s="89"/>
      <c r="F337" s="91">
        <v>2</v>
      </c>
      <c r="G337" s="91">
        <v>2</v>
      </c>
      <c r="H337" s="92" t="s">
        <v>6</v>
      </c>
      <c r="I337" s="93">
        <v>10.03</v>
      </c>
      <c r="J337" s="381">
        <f>SUM(I335,I336,I337)</f>
        <v>125.2</v>
      </c>
      <c r="K337" s="94">
        <v>1455</v>
      </c>
      <c r="L337" s="61">
        <f>J337*K337</f>
        <v>182166</v>
      </c>
      <c r="M337" s="61">
        <f t="shared" si="35"/>
        <v>36433.200000000004</v>
      </c>
      <c r="N337" s="354">
        <f t="shared" si="36"/>
        <v>218599.2</v>
      </c>
    </row>
    <row r="338" spans="1:14" ht="15.75">
      <c r="A338" s="9">
        <v>2</v>
      </c>
      <c r="B338" s="95">
        <v>198</v>
      </c>
      <c r="C338" s="96" t="s">
        <v>16</v>
      </c>
      <c r="D338" s="97" t="s">
        <v>46</v>
      </c>
      <c r="E338" s="96" t="s">
        <v>36</v>
      </c>
      <c r="F338" s="98"/>
      <c r="G338" s="98"/>
      <c r="H338" s="99" t="s">
        <v>4</v>
      </c>
      <c r="I338" s="100">
        <v>92.76</v>
      </c>
      <c r="J338" s="382"/>
      <c r="K338" s="101"/>
      <c r="L338" s="102"/>
      <c r="M338" s="102"/>
      <c r="N338" s="355">
        <f t="shared" si="36"/>
        <v>0</v>
      </c>
    </row>
    <row r="339" spans="2:14" ht="15.75">
      <c r="B339" s="103"/>
      <c r="C339" s="104"/>
      <c r="D339" s="131"/>
      <c r="E339" s="104" t="s">
        <v>37</v>
      </c>
      <c r="F339" s="105"/>
      <c r="G339" s="105"/>
      <c r="H339" s="106" t="s">
        <v>5</v>
      </c>
      <c r="I339" s="107">
        <v>31.42</v>
      </c>
      <c r="J339" s="383"/>
      <c r="K339" s="108"/>
      <c r="L339" s="109">
        <f aca="true" t="shared" si="37" ref="L339:L364">J339*K339</f>
        <v>0</v>
      </c>
      <c r="M339" s="109">
        <f t="shared" si="35"/>
        <v>0</v>
      </c>
      <c r="N339" s="356">
        <f t="shared" si="36"/>
        <v>0</v>
      </c>
    </row>
    <row r="340" spans="2:14" ht="16.5" thickBot="1">
      <c r="B340" s="110"/>
      <c r="C340" s="111"/>
      <c r="D340" s="132"/>
      <c r="E340" s="111"/>
      <c r="F340" s="113">
        <v>2</v>
      </c>
      <c r="G340" s="113">
        <v>2</v>
      </c>
      <c r="H340" s="114" t="s">
        <v>6</v>
      </c>
      <c r="I340" s="115">
        <v>10.82</v>
      </c>
      <c r="J340" s="384">
        <f>SUM(I338,I339,I340)</f>
        <v>135</v>
      </c>
      <c r="K340" s="116">
        <v>1455</v>
      </c>
      <c r="L340" s="117">
        <f t="shared" si="37"/>
        <v>196425</v>
      </c>
      <c r="M340" s="117">
        <f t="shared" si="35"/>
        <v>39285</v>
      </c>
      <c r="N340" s="357">
        <f t="shared" si="36"/>
        <v>235710</v>
      </c>
    </row>
    <row r="341" spans="1:14" ht="15.75">
      <c r="A341" s="9">
        <v>3</v>
      </c>
      <c r="B341" s="42">
        <v>199</v>
      </c>
      <c r="C341" s="75" t="s">
        <v>17</v>
      </c>
      <c r="D341" s="76" t="s">
        <v>45</v>
      </c>
      <c r="E341" s="75" t="s">
        <v>36</v>
      </c>
      <c r="F341" s="77"/>
      <c r="G341" s="77"/>
      <c r="H341" s="78" t="s">
        <v>4</v>
      </c>
      <c r="I341" s="79">
        <v>86.95</v>
      </c>
      <c r="J341" s="379"/>
      <c r="K341" s="80"/>
      <c r="L341" s="81">
        <f t="shared" si="37"/>
        <v>0</v>
      </c>
      <c r="M341" s="81">
        <f t="shared" si="35"/>
        <v>0</v>
      </c>
      <c r="N341" s="352">
        <f t="shared" si="36"/>
        <v>0</v>
      </c>
    </row>
    <row r="342" spans="2:14" ht="15.75">
      <c r="B342" s="60"/>
      <c r="C342" s="82"/>
      <c r="D342" s="76"/>
      <c r="E342" s="82"/>
      <c r="F342" s="77"/>
      <c r="G342" s="77"/>
      <c r="H342" s="84" t="s">
        <v>5</v>
      </c>
      <c r="I342" s="85">
        <v>32.58</v>
      </c>
      <c r="J342" s="380"/>
      <c r="K342" s="86"/>
      <c r="L342" s="87">
        <f t="shared" si="37"/>
        <v>0</v>
      </c>
      <c r="M342" s="87">
        <f t="shared" si="35"/>
        <v>0</v>
      </c>
      <c r="N342" s="353">
        <f t="shared" si="36"/>
        <v>0</v>
      </c>
    </row>
    <row r="343" spans="2:14" ht="16.5" thickBot="1">
      <c r="B343" s="88"/>
      <c r="C343" s="89"/>
      <c r="D343" s="90"/>
      <c r="E343" s="89"/>
      <c r="F343" s="118">
        <v>2</v>
      </c>
      <c r="G343" s="118">
        <v>2</v>
      </c>
      <c r="H343" s="92" t="s">
        <v>6</v>
      </c>
      <c r="I343" s="93">
        <v>10.41</v>
      </c>
      <c r="J343" s="381">
        <f>SUM(I341,I342,I343)</f>
        <v>129.94</v>
      </c>
      <c r="K343" s="94">
        <v>1455</v>
      </c>
      <c r="L343" s="61">
        <f t="shared" si="37"/>
        <v>189062.69999999998</v>
      </c>
      <c r="M343" s="61">
        <f t="shared" si="35"/>
        <v>37812.54</v>
      </c>
      <c r="N343" s="354">
        <f t="shared" si="36"/>
        <v>226875.24</v>
      </c>
    </row>
    <row r="344" spans="1:14" ht="15.75">
      <c r="A344" s="9">
        <v>4</v>
      </c>
      <c r="B344" s="190">
        <v>201</v>
      </c>
      <c r="C344" s="191" t="s">
        <v>17</v>
      </c>
      <c r="D344" s="192" t="s">
        <v>47</v>
      </c>
      <c r="E344" s="191" t="s">
        <v>36</v>
      </c>
      <c r="F344" s="193"/>
      <c r="G344" s="193"/>
      <c r="H344" s="194" t="s">
        <v>4</v>
      </c>
      <c r="I344" s="195">
        <v>86.95</v>
      </c>
      <c r="J344" s="403"/>
      <c r="K344" s="196"/>
      <c r="L344" s="197">
        <f t="shared" si="37"/>
        <v>0</v>
      </c>
      <c r="M344" s="197">
        <f t="shared" si="35"/>
        <v>0</v>
      </c>
      <c r="N344" s="364">
        <f t="shared" si="36"/>
        <v>0</v>
      </c>
    </row>
    <row r="345" spans="2:14" ht="15.75">
      <c r="B345" s="198"/>
      <c r="C345" s="199"/>
      <c r="D345" s="192"/>
      <c r="E345" s="199"/>
      <c r="F345" s="193"/>
      <c r="G345" s="193"/>
      <c r="H345" s="200" t="s">
        <v>5</v>
      </c>
      <c r="I345" s="201">
        <v>25.68</v>
      </c>
      <c r="J345" s="404"/>
      <c r="K345" s="202"/>
      <c r="L345" s="203">
        <f t="shared" si="37"/>
        <v>0</v>
      </c>
      <c r="M345" s="203">
        <f t="shared" si="35"/>
        <v>0</v>
      </c>
      <c r="N345" s="365">
        <f t="shared" si="36"/>
        <v>0</v>
      </c>
    </row>
    <row r="346" spans="2:14" ht="16.5" thickBot="1">
      <c r="B346" s="204"/>
      <c r="C346" s="205"/>
      <c r="D346" s="206"/>
      <c r="E346" s="205"/>
      <c r="F346" s="207">
        <v>2</v>
      </c>
      <c r="G346" s="207">
        <v>2</v>
      </c>
      <c r="H346" s="208" t="s">
        <v>6</v>
      </c>
      <c r="I346" s="209">
        <v>9.81</v>
      </c>
      <c r="J346" s="405">
        <f>SUM(I344,I345,I346)</f>
        <v>122.44</v>
      </c>
      <c r="K346" s="210">
        <v>1455</v>
      </c>
      <c r="L346" s="211">
        <f t="shared" si="37"/>
        <v>178150.19999999998</v>
      </c>
      <c r="M346" s="211">
        <f t="shared" si="35"/>
        <v>35630.04</v>
      </c>
      <c r="N346" s="438">
        <f t="shared" si="36"/>
        <v>213780.24</v>
      </c>
    </row>
    <row r="347" spans="1:14" ht="15.75">
      <c r="A347" s="9">
        <v>5</v>
      </c>
      <c r="B347" s="42">
        <v>205</v>
      </c>
      <c r="C347" s="75" t="s">
        <v>17</v>
      </c>
      <c r="D347" s="76" t="s">
        <v>46</v>
      </c>
      <c r="E347" s="75" t="s">
        <v>36</v>
      </c>
      <c r="F347" s="77"/>
      <c r="G347" s="77"/>
      <c r="H347" s="78" t="s">
        <v>4</v>
      </c>
      <c r="I347" s="79">
        <v>87.36</v>
      </c>
      <c r="J347" s="379"/>
      <c r="K347" s="80"/>
      <c r="L347" s="81">
        <f t="shared" si="37"/>
        <v>0</v>
      </c>
      <c r="M347" s="81">
        <f t="shared" si="35"/>
        <v>0</v>
      </c>
      <c r="N347" s="352">
        <f t="shared" si="36"/>
        <v>0</v>
      </c>
    </row>
    <row r="348" spans="2:14" ht="15.75">
      <c r="B348" s="60"/>
      <c r="C348" s="82"/>
      <c r="D348" s="76"/>
      <c r="E348" s="82"/>
      <c r="F348" s="77"/>
      <c r="G348" s="77"/>
      <c r="H348" s="84" t="s">
        <v>5</v>
      </c>
      <c r="I348" s="85">
        <v>27.74</v>
      </c>
      <c r="J348" s="380"/>
      <c r="K348" s="86"/>
      <c r="L348" s="87">
        <f t="shared" si="37"/>
        <v>0</v>
      </c>
      <c r="M348" s="87">
        <f t="shared" si="35"/>
        <v>0</v>
      </c>
      <c r="N348" s="353">
        <f t="shared" si="36"/>
        <v>0</v>
      </c>
    </row>
    <row r="349" spans="2:14" ht="16.5" thickBot="1">
      <c r="B349" s="88"/>
      <c r="C349" s="89"/>
      <c r="D349" s="90"/>
      <c r="E349" s="89"/>
      <c r="F349" s="118">
        <v>2</v>
      </c>
      <c r="G349" s="118">
        <v>2</v>
      </c>
      <c r="H349" s="92" t="s">
        <v>6</v>
      </c>
      <c r="I349" s="93">
        <v>10.03</v>
      </c>
      <c r="J349" s="381">
        <f>SUM(I347,I348,I349)</f>
        <v>125.13</v>
      </c>
      <c r="K349" s="94">
        <v>1455</v>
      </c>
      <c r="L349" s="61">
        <f t="shared" si="37"/>
        <v>182064.15</v>
      </c>
      <c r="M349" s="61">
        <f t="shared" si="35"/>
        <v>36412.83</v>
      </c>
      <c r="N349" s="354">
        <f t="shared" si="36"/>
        <v>218476.97999999998</v>
      </c>
    </row>
    <row r="350" spans="1:14" ht="15.75">
      <c r="A350" s="9">
        <v>6</v>
      </c>
      <c r="B350" s="95">
        <v>206</v>
      </c>
      <c r="C350" s="96" t="s">
        <v>16</v>
      </c>
      <c r="D350" s="97" t="s">
        <v>46</v>
      </c>
      <c r="E350" s="96" t="s">
        <v>36</v>
      </c>
      <c r="F350" s="98"/>
      <c r="G350" s="98"/>
      <c r="H350" s="99" t="s">
        <v>4</v>
      </c>
      <c r="I350" s="100">
        <v>92.76</v>
      </c>
      <c r="J350" s="382"/>
      <c r="K350" s="101"/>
      <c r="L350" s="102">
        <f t="shared" si="37"/>
        <v>0</v>
      </c>
      <c r="M350" s="102">
        <f t="shared" si="35"/>
        <v>0</v>
      </c>
      <c r="N350" s="355">
        <f t="shared" si="36"/>
        <v>0</v>
      </c>
    </row>
    <row r="351" spans="2:14" ht="15.75">
      <c r="B351" s="103"/>
      <c r="C351" s="96"/>
      <c r="D351" s="131"/>
      <c r="E351" s="104" t="s">
        <v>37</v>
      </c>
      <c r="F351" s="98"/>
      <c r="G351" s="98"/>
      <c r="H351" s="106" t="s">
        <v>5</v>
      </c>
      <c r="I351" s="107">
        <v>31.42</v>
      </c>
      <c r="J351" s="383"/>
      <c r="K351" s="108"/>
      <c r="L351" s="109">
        <f t="shared" si="37"/>
        <v>0</v>
      </c>
      <c r="M351" s="109">
        <f t="shared" si="35"/>
        <v>0</v>
      </c>
      <c r="N351" s="356">
        <f t="shared" si="36"/>
        <v>0</v>
      </c>
    </row>
    <row r="352" spans="2:14" ht="16.5" thickBot="1">
      <c r="B352" s="110"/>
      <c r="C352" s="111"/>
      <c r="D352" s="132"/>
      <c r="E352" s="111"/>
      <c r="F352" s="113">
        <v>2</v>
      </c>
      <c r="G352" s="113">
        <v>2</v>
      </c>
      <c r="H352" s="114" t="s">
        <v>6</v>
      </c>
      <c r="I352" s="115">
        <v>10.82</v>
      </c>
      <c r="J352" s="384">
        <f>SUM(I350,I351,I352)</f>
        <v>135</v>
      </c>
      <c r="K352" s="116">
        <v>1455</v>
      </c>
      <c r="L352" s="117">
        <f t="shared" si="37"/>
        <v>196425</v>
      </c>
      <c r="M352" s="117">
        <f t="shared" si="35"/>
        <v>39285</v>
      </c>
      <c r="N352" s="357">
        <f t="shared" si="36"/>
        <v>235710</v>
      </c>
    </row>
    <row r="353" spans="1:14" ht="15.75">
      <c r="A353" s="9">
        <v>7</v>
      </c>
      <c r="B353" s="42">
        <v>207</v>
      </c>
      <c r="C353" s="75" t="s">
        <v>17</v>
      </c>
      <c r="D353" s="76" t="s">
        <v>45</v>
      </c>
      <c r="E353" s="75" t="s">
        <v>36</v>
      </c>
      <c r="F353" s="77"/>
      <c r="G353" s="77"/>
      <c r="H353" s="78" t="s">
        <v>4</v>
      </c>
      <c r="I353" s="79">
        <v>87.36</v>
      </c>
      <c r="J353" s="379"/>
      <c r="K353" s="80"/>
      <c r="L353" s="81">
        <f t="shared" si="37"/>
        <v>0</v>
      </c>
      <c r="M353" s="81">
        <f t="shared" si="35"/>
        <v>0</v>
      </c>
      <c r="N353" s="352">
        <f t="shared" si="36"/>
        <v>0</v>
      </c>
    </row>
    <row r="354" spans="2:14" ht="15.75">
      <c r="B354" s="60"/>
      <c r="C354" s="82"/>
      <c r="D354" s="76"/>
      <c r="E354" s="82"/>
      <c r="F354" s="77"/>
      <c r="G354" s="77"/>
      <c r="H354" s="84" t="s">
        <v>5</v>
      </c>
      <c r="I354" s="85">
        <v>32.1</v>
      </c>
      <c r="J354" s="380"/>
      <c r="K354" s="86"/>
      <c r="L354" s="87">
        <f t="shared" si="37"/>
        <v>0</v>
      </c>
      <c r="M354" s="87">
        <f t="shared" si="35"/>
        <v>0</v>
      </c>
      <c r="N354" s="353">
        <f t="shared" si="36"/>
        <v>0</v>
      </c>
    </row>
    <row r="355" spans="2:14" ht="16.5" thickBot="1">
      <c r="B355" s="88"/>
      <c r="C355" s="89"/>
      <c r="D355" s="90"/>
      <c r="E355" s="89"/>
      <c r="F355" s="118">
        <v>2</v>
      </c>
      <c r="G355" s="118">
        <v>2</v>
      </c>
      <c r="H355" s="92" t="s">
        <v>6</v>
      </c>
      <c r="I355" s="93">
        <v>10.41</v>
      </c>
      <c r="J355" s="381">
        <f>SUM(I353,I354,I355)</f>
        <v>129.87</v>
      </c>
      <c r="K355" s="94">
        <v>1455</v>
      </c>
      <c r="L355" s="61">
        <f t="shared" si="37"/>
        <v>188960.85</v>
      </c>
      <c r="M355" s="61">
        <f t="shared" si="35"/>
        <v>37792.170000000006</v>
      </c>
      <c r="N355" s="354">
        <f t="shared" si="36"/>
        <v>226753.02000000002</v>
      </c>
    </row>
    <row r="356" spans="1:14" ht="15.75">
      <c r="A356" s="9">
        <v>8</v>
      </c>
      <c r="B356" s="95">
        <v>208</v>
      </c>
      <c r="C356" s="96" t="s">
        <v>16</v>
      </c>
      <c r="D356" s="97" t="s">
        <v>45</v>
      </c>
      <c r="E356" s="96" t="s">
        <v>36</v>
      </c>
      <c r="F356" s="98"/>
      <c r="G356" s="98"/>
      <c r="H356" s="99" t="s">
        <v>4</v>
      </c>
      <c r="I356" s="100">
        <v>92.76</v>
      </c>
      <c r="J356" s="382"/>
      <c r="K356" s="101"/>
      <c r="L356" s="102">
        <f t="shared" si="37"/>
        <v>0</v>
      </c>
      <c r="M356" s="102">
        <f t="shared" si="35"/>
        <v>0</v>
      </c>
      <c r="N356" s="355">
        <f t="shared" si="36"/>
        <v>0</v>
      </c>
    </row>
    <row r="357" spans="2:14" ht="15.75">
      <c r="B357" s="103"/>
      <c r="C357" s="104"/>
      <c r="D357" s="131"/>
      <c r="E357" s="104" t="s">
        <v>37</v>
      </c>
      <c r="F357" s="98"/>
      <c r="G357" s="98"/>
      <c r="H357" s="106" t="s">
        <v>5</v>
      </c>
      <c r="I357" s="107">
        <v>37.34</v>
      </c>
      <c r="J357" s="383"/>
      <c r="K357" s="108"/>
      <c r="L357" s="109">
        <f t="shared" si="37"/>
        <v>0</v>
      </c>
      <c r="M357" s="109">
        <f t="shared" si="35"/>
        <v>0</v>
      </c>
      <c r="N357" s="356">
        <f t="shared" si="36"/>
        <v>0</v>
      </c>
    </row>
    <row r="358" spans="2:14" ht="16.5" thickBot="1">
      <c r="B358" s="110"/>
      <c r="C358" s="111"/>
      <c r="D358" s="132"/>
      <c r="E358" s="111"/>
      <c r="F358" s="113">
        <v>2</v>
      </c>
      <c r="G358" s="113">
        <v>2</v>
      </c>
      <c r="H358" s="114" t="s">
        <v>6</v>
      </c>
      <c r="I358" s="115">
        <v>11.33</v>
      </c>
      <c r="J358" s="384">
        <f>SUM(I356,I357,I358)</f>
        <v>141.43000000000004</v>
      </c>
      <c r="K358" s="116">
        <v>1455</v>
      </c>
      <c r="L358" s="117">
        <f t="shared" si="37"/>
        <v>205780.65000000005</v>
      </c>
      <c r="M358" s="117">
        <f t="shared" si="35"/>
        <v>41156.13000000001</v>
      </c>
      <c r="N358" s="357">
        <f t="shared" si="36"/>
        <v>246936.78000000006</v>
      </c>
    </row>
    <row r="359" spans="1:14" ht="15.75">
      <c r="A359" s="9">
        <v>9</v>
      </c>
      <c r="B359" s="42">
        <v>209</v>
      </c>
      <c r="C359" s="75" t="s">
        <v>17</v>
      </c>
      <c r="D359" s="76" t="s">
        <v>47</v>
      </c>
      <c r="E359" s="75" t="s">
        <v>36</v>
      </c>
      <c r="F359" s="77"/>
      <c r="G359" s="77"/>
      <c r="H359" s="78" t="s">
        <v>4</v>
      </c>
      <c r="I359" s="79">
        <v>87.36</v>
      </c>
      <c r="J359" s="379"/>
      <c r="K359" s="80"/>
      <c r="L359" s="81">
        <f t="shared" si="37"/>
        <v>0</v>
      </c>
      <c r="M359" s="81">
        <f t="shared" si="35"/>
        <v>0</v>
      </c>
      <c r="N359" s="352">
        <f t="shared" si="36"/>
        <v>0</v>
      </c>
    </row>
    <row r="360" spans="2:14" ht="15.75">
      <c r="B360" s="60"/>
      <c r="C360" s="82"/>
      <c r="D360" s="76"/>
      <c r="E360" s="82"/>
      <c r="F360" s="77"/>
      <c r="G360" s="77"/>
      <c r="H360" s="84" t="s">
        <v>5</v>
      </c>
      <c r="I360" s="85">
        <v>25.3</v>
      </c>
      <c r="J360" s="380"/>
      <c r="K360" s="86"/>
      <c r="L360" s="87">
        <f t="shared" si="37"/>
        <v>0</v>
      </c>
      <c r="M360" s="87">
        <f t="shared" si="35"/>
        <v>0</v>
      </c>
      <c r="N360" s="353">
        <f t="shared" si="36"/>
        <v>0</v>
      </c>
    </row>
    <row r="361" spans="2:14" ht="16.5" thickBot="1">
      <c r="B361" s="88"/>
      <c r="C361" s="89"/>
      <c r="D361" s="90"/>
      <c r="E361" s="89"/>
      <c r="F361" s="118">
        <v>2</v>
      </c>
      <c r="G361" s="118">
        <v>2</v>
      </c>
      <c r="H361" s="92" t="s">
        <v>6</v>
      </c>
      <c r="I361" s="93">
        <v>9.81</v>
      </c>
      <c r="J361" s="381">
        <f>SUM(I359,I360,I361)</f>
        <v>122.47</v>
      </c>
      <c r="K361" s="94">
        <v>1455</v>
      </c>
      <c r="L361" s="61">
        <f t="shared" si="37"/>
        <v>178193.85</v>
      </c>
      <c r="M361" s="61">
        <f t="shared" si="35"/>
        <v>35638.770000000004</v>
      </c>
      <c r="N361" s="354">
        <f t="shared" si="36"/>
        <v>213832.62</v>
      </c>
    </row>
    <row r="362" spans="1:14" ht="15.75">
      <c r="A362" s="9">
        <v>10</v>
      </c>
      <c r="B362" s="95">
        <v>210</v>
      </c>
      <c r="C362" s="96" t="s">
        <v>16</v>
      </c>
      <c r="D362" s="97" t="s">
        <v>47</v>
      </c>
      <c r="E362" s="96" t="s">
        <v>36</v>
      </c>
      <c r="F362" s="98"/>
      <c r="G362" s="98"/>
      <c r="H362" s="99" t="s">
        <v>4</v>
      </c>
      <c r="I362" s="100">
        <v>92.76</v>
      </c>
      <c r="J362" s="382"/>
      <c r="K362" s="101"/>
      <c r="L362" s="102">
        <f t="shared" si="37"/>
        <v>0</v>
      </c>
      <c r="M362" s="102">
        <f t="shared" si="35"/>
        <v>0</v>
      </c>
      <c r="N362" s="355">
        <f t="shared" si="36"/>
        <v>0</v>
      </c>
    </row>
    <row r="363" spans="2:14" ht="15.75">
      <c r="B363" s="103"/>
      <c r="C363" s="104"/>
      <c r="D363" s="131"/>
      <c r="E363" s="104" t="s">
        <v>37</v>
      </c>
      <c r="F363" s="98"/>
      <c r="G363" s="98"/>
      <c r="H363" s="106" t="s">
        <v>5</v>
      </c>
      <c r="I363" s="107">
        <v>28.93</v>
      </c>
      <c r="J363" s="383"/>
      <c r="K363" s="108"/>
      <c r="L363" s="109">
        <f t="shared" si="37"/>
        <v>0</v>
      </c>
      <c r="M363" s="109">
        <f t="shared" si="35"/>
        <v>0</v>
      </c>
      <c r="N363" s="356">
        <f t="shared" si="36"/>
        <v>0</v>
      </c>
    </row>
    <row r="364" spans="2:14" ht="16.5" thickBot="1">
      <c r="B364" s="110"/>
      <c r="C364" s="111"/>
      <c r="D364" s="112"/>
      <c r="E364" s="111"/>
      <c r="F364" s="113">
        <v>2</v>
      </c>
      <c r="G364" s="113">
        <v>2</v>
      </c>
      <c r="H364" s="114" t="s">
        <v>6</v>
      </c>
      <c r="I364" s="115">
        <v>10.6</v>
      </c>
      <c r="J364" s="384">
        <f>SUM(I362,I363,I364)</f>
        <v>132.29</v>
      </c>
      <c r="K364" s="116">
        <v>1455</v>
      </c>
      <c r="L364" s="117">
        <f t="shared" si="37"/>
        <v>192481.94999999998</v>
      </c>
      <c r="M364" s="117">
        <f t="shared" si="35"/>
        <v>38496.39</v>
      </c>
      <c r="N364" s="357">
        <f t="shared" si="36"/>
        <v>230978.33999999997</v>
      </c>
    </row>
    <row r="366" ht="30">
      <c r="C366" s="59" t="s">
        <v>51</v>
      </c>
    </row>
    <row r="367" spans="2:14" ht="15.75">
      <c r="B367" s="145"/>
      <c r="C367" s="146"/>
      <c r="D367" s="147"/>
      <c r="E367" s="146"/>
      <c r="F367" s="146"/>
      <c r="G367" s="146"/>
      <c r="H367" s="146"/>
      <c r="I367" s="148"/>
      <c r="J367" s="393"/>
      <c r="K367" s="150"/>
      <c r="L367" s="149"/>
      <c r="M367" s="149"/>
      <c r="N367" s="359"/>
    </row>
    <row r="368" spans="3:14" ht="29.25">
      <c r="C368" s="442" t="s">
        <v>53</v>
      </c>
      <c r="D368" s="442"/>
      <c r="E368" s="442"/>
      <c r="F368" s="442"/>
      <c r="G368" s="442"/>
      <c r="H368" s="442"/>
      <c r="I368" s="442"/>
      <c r="J368" s="442"/>
      <c r="N368" s="348">
        <v>8</v>
      </c>
    </row>
    <row r="369" spans="2:14" ht="24">
      <c r="B369" s="43" t="s">
        <v>0</v>
      </c>
      <c r="C369" s="44" t="s">
        <v>10</v>
      </c>
      <c r="D369" s="45" t="s">
        <v>7</v>
      </c>
      <c r="E369" s="46" t="s">
        <v>1</v>
      </c>
      <c r="F369" s="46" t="s">
        <v>9</v>
      </c>
      <c r="G369" s="46" t="s">
        <v>8</v>
      </c>
      <c r="H369" s="46" t="s">
        <v>11</v>
      </c>
      <c r="I369" s="47" t="s">
        <v>2</v>
      </c>
      <c r="J369" s="406" t="s">
        <v>3</v>
      </c>
      <c r="K369" s="48" t="s">
        <v>23</v>
      </c>
      <c r="L369" s="49" t="s">
        <v>25</v>
      </c>
      <c r="M369" s="50" t="s">
        <v>24</v>
      </c>
      <c r="N369" s="366" t="s">
        <v>26</v>
      </c>
    </row>
    <row r="370" spans="2:16" ht="16.5" thickBot="1">
      <c r="B370" s="11"/>
      <c r="C370" s="443"/>
      <c r="D370" s="443"/>
      <c r="E370" s="443"/>
      <c r="F370" s="443"/>
      <c r="G370" s="443"/>
      <c r="H370" s="443"/>
      <c r="I370" s="443"/>
      <c r="J370" s="444"/>
      <c r="K370" s="21"/>
      <c r="L370" s="18">
        <f aca="true" t="shared" si="38" ref="L370:L397">J370*K370</f>
        <v>0</v>
      </c>
      <c r="M370" s="18">
        <f aca="true" t="shared" si="39" ref="M370:M397">L370*20%</f>
        <v>0</v>
      </c>
      <c r="N370" s="367">
        <f aca="true" t="shared" si="40" ref="N370:N396">L370+M370</f>
        <v>0</v>
      </c>
      <c r="P370" s="189"/>
    </row>
    <row r="371" spans="1:14" ht="15.75">
      <c r="A371" s="9">
        <v>1</v>
      </c>
      <c r="B371" s="62">
        <v>213</v>
      </c>
      <c r="C371" s="75" t="s">
        <v>17</v>
      </c>
      <c r="D371" s="76" t="s">
        <v>46</v>
      </c>
      <c r="E371" s="75" t="s">
        <v>36</v>
      </c>
      <c r="F371" s="83"/>
      <c r="G371" s="83"/>
      <c r="H371" s="78" t="s">
        <v>4</v>
      </c>
      <c r="I371" s="79">
        <v>87.34</v>
      </c>
      <c r="J371" s="394"/>
      <c r="K371" s="80"/>
      <c r="L371" s="81">
        <f t="shared" si="38"/>
        <v>0</v>
      </c>
      <c r="M371" s="81">
        <f t="shared" si="39"/>
        <v>0</v>
      </c>
      <c r="N371" s="368">
        <f t="shared" si="40"/>
        <v>0</v>
      </c>
    </row>
    <row r="372" spans="2:14" ht="15.75">
      <c r="B372" s="62"/>
      <c r="C372" s="82"/>
      <c r="D372" s="76"/>
      <c r="E372" s="82"/>
      <c r="F372" s="83"/>
      <c r="G372" s="83"/>
      <c r="H372" s="84" t="s">
        <v>5</v>
      </c>
      <c r="I372" s="85">
        <v>27.65</v>
      </c>
      <c r="J372" s="380"/>
      <c r="K372" s="86"/>
      <c r="L372" s="87">
        <f t="shared" si="38"/>
        <v>0</v>
      </c>
      <c r="M372" s="87">
        <f t="shared" si="39"/>
        <v>0</v>
      </c>
      <c r="N372" s="369">
        <f t="shared" si="40"/>
        <v>0</v>
      </c>
    </row>
    <row r="373" spans="2:14" ht="12.75" customHeight="1" thickBot="1">
      <c r="B373" s="128"/>
      <c r="C373" s="89"/>
      <c r="D373" s="90"/>
      <c r="E373" s="89"/>
      <c r="F373" s="91">
        <v>2</v>
      </c>
      <c r="G373" s="91">
        <v>2</v>
      </c>
      <c r="H373" s="92" t="s">
        <v>6</v>
      </c>
      <c r="I373" s="93">
        <v>6.14</v>
      </c>
      <c r="J373" s="381">
        <f>SUM(I371,I372,I373)</f>
        <v>121.13000000000001</v>
      </c>
      <c r="K373" s="94">
        <v>1550</v>
      </c>
      <c r="L373" s="61">
        <f t="shared" si="38"/>
        <v>187751.50000000003</v>
      </c>
      <c r="M373" s="61">
        <f t="shared" si="39"/>
        <v>37550.30000000001</v>
      </c>
      <c r="N373" s="370">
        <f t="shared" si="40"/>
        <v>225301.80000000005</v>
      </c>
    </row>
    <row r="374" spans="1:14" ht="15.75">
      <c r="A374" s="9">
        <v>2</v>
      </c>
      <c r="B374" s="134">
        <v>216</v>
      </c>
      <c r="C374" s="96" t="s">
        <v>16</v>
      </c>
      <c r="D374" s="97" t="s">
        <v>45</v>
      </c>
      <c r="E374" s="96" t="s">
        <v>36</v>
      </c>
      <c r="F374" s="98"/>
      <c r="G374" s="98"/>
      <c r="H374" s="99" t="s">
        <v>4</v>
      </c>
      <c r="I374" s="100">
        <v>92.76</v>
      </c>
      <c r="J374" s="382"/>
      <c r="K374" s="101"/>
      <c r="L374" s="102">
        <f t="shared" si="38"/>
        <v>0</v>
      </c>
      <c r="M374" s="102">
        <f t="shared" si="39"/>
        <v>0</v>
      </c>
      <c r="N374" s="371">
        <f t="shared" si="40"/>
        <v>0</v>
      </c>
    </row>
    <row r="375" spans="2:14" ht="15.75">
      <c r="B375" s="137"/>
      <c r="C375" s="104"/>
      <c r="D375" s="131"/>
      <c r="E375" s="104" t="s">
        <v>37</v>
      </c>
      <c r="F375" s="98"/>
      <c r="G375" s="98"/>
      <c r="H375" s="106" t="s">
        <v>5</v>
      </c>
      <c r="I375" s="107">
        <v>37.48</v>
      </c>
      <c r="J375" s="383"/>
      <c r="K375" s="108"/>
      <c r="L375" s="109">
        <f t="shared" si="38"/>
        <v>0</v>
      </c>
      <c r="M375" s="109">
        <f t="shared" si="39"/>
        <v>0</v>
      </c>
      <c r="N375" s="372">
        <f t="shared" si="40"/>
        <v>0</v>
      </c>
    </row>
    <row r="376" spans="2:14" ht="16.5" thickBot="1">
      <c r="B376" s="140"/>
      <c r="C376" s="111"/>
      <c r="D376" s="132"/>
      <c r="E376" s="111"/>
      <c r="F376" s="113">
        <v>2</v>
      </c>
      <c r="G376" s="113">
        <v>2</v>
      </c>
      <c r="H376" s="114" t="s">
        <v>6</v>
      </c>
      <c r="I376" s="115">
        <v>6.93</v>
      </c>
      <c r="J376" s="384">
        <f>SUM(I374,I375,I376)</f>
        <v>137.17000000000002</v>
      </c>
      <c r="K376" s="116">
        <v>1650</v>
      </c>
      <c r="L376" s="117">
        <f t="shared" si="38"/>
        <v>226330.50000000003</v>
      </c>
      <c r="M376" s="117">
        <f t="shared" si="39"/>
        <v>45266.100000000006</v>
      </c>
      <c r="N376" s="373">
        <f t="shared" si="40"/>
        <v>271596.60000000003</v>
      </c>
    </row>
    <row r="377" spans="1:14" ht="15.75">
      <c r="A377" s="9">
        <v>3</v>
      </c>
      <c r="B377" s="212">
        <v>218</v>
      </c>
      <c r="C377" s="169" t="s">
        <v>20</v>
      </c>
      <c r="D377" s="160" t="s">
        <v>31</v>
      </c>
      <c r="E377" s="75" t="s">
        <v>38</v>
      </c>
      <c r="F377" s="164"/>
      <c r="G377" s="164"/>
      <c r="H377" s="166" t="s">
        <v>4</v>
      </c>
      <c r="I377" s="213">
        <v>94.55</v>
      </c>
      <c r="J377" s="407"/>
      <c r="K377" s="80"/>
      <c r="L377" s="81">
        <f t="shared" si="38"/>
        <v>0</v>
      </c>
      <c r="M377" s="81">
        <f t="shared" si="39"/>
        <v>0</v>
      </c>
      <c r="N377" s="368">
        <f t="shared" si="40"/>
        <v>0</v>
      </c>
    </row>
    <row r="378" spans="2:14" ht="15.75">
      <c r="B378" s="214"/>
      <c r="C378" s="62"/>
      <c r="D378" s="214" t="s">
        <v>62</v>
      </c>
      <c r="E378" s="163" t="s">
        <v>33</v>
      </c>
      <c r="F378" s="126"/>
      <c r="G378" s="126"/>
      <c r="H378" s="165" t="s">
        <v>5</v>
      </c>
      <c r="I378" s="127">
        <v>31.42</v>
      </c>
      <c r="J378" s="396"/>
      <c r="K378" s="86"/>
      <c r="L378" s="87">
        <f t="shared" si="38"/>
        <v>0</v>
      </c>
      <c r="M378" s="87">
        <f t="shared" si="39"/>
        <v>0</v>
      </c>
      <c r="N378" s="369">
        <f t="shared" si="40"/>
        <v>0</v>
      </c>
    </row>
    <row r="379" spans="2:14" ht="15.75">
      <c r="B379" s="62"/>
      <c r="C379" s="62"/>
      <c r="D379" s="62"/>
      <c r="E379" s="62"/>
      <c r="F379" s="126"/>
      <c r="G379" s="126"/>
      <c r="H379" s="166" t="s">
        <v>4</v>
      </c>
      <c r="I379" s="127">
        <v>53.14</v>
      </c>
      <c r="J379" s="396"/>
      <c r="K379" s="86"/>
      <c r="L379" s="87">
        <f t="shared" si="38"/>
        <v>0</v>
      </c>
      <c r="M379" s="87">
        <f t="shared" si="39"/>
        <v>0</v>
      </c>
      <c r="N379" s="369">
        <f t="shared" si="40"/>
        <v>0</v>
      </c>
    </row>
    <row r="380" spans="2:14" ht="15.75">
      <c r="B380" s="62"/>
      <c r="C380" s="62"/>
      <c r="D380" s="62"/>
      <c r="E380" s="62"/>
      <c r="F380" s="164"/>
      <c r="G380" s="164"/>
      <c r="H380" s="165" t="s">
        <v>5</v>
      </c>
      <c r="I380" s="127">
        <v>32.7</v>
      </c>
      <c r="J380" s="395"/>
      <c r="K380" s="86"/>
      <c r="L380" s="87">
        <f t="shared" si="38"/>
        <v>0</v>
      </c>
      <c r="M380" s="87">
        <f t="shared" si="39"/>
        <v>0</v>
      </c>
      <c r="N380" s="369">
        <f t="shared" si="40"/>
        <v>0</v>
      </c>
    </row>
    <row r="381" spans="2:14" ht="16.5" thickBot="1">
      <c r="B381" s="128"/>
      <c r="C381" s="172"/>
      <c r="D381" s="128"/>
      <c r="E381" s="172"/>
      <c r="F381" s="215">
        <v>3</v>
      </c>
      <c r="G381" s="173">
        <v>3</v>
      </c>
      <c r="H381" s="168" t="s">
        <v>6</v>
      </c>
      <c r="I381" s="130">
        <v>11.31</v>
      </c>
      <c r="J381" s="408">
        <f>SUM(I377,I378,I379,I380,I381)</f>
        <v>223.12</v>
      </c>
      <c r="K381" s="94">
        <v>1650</v>
      </c>
      <c r="L381" s="61">
        <f t="shared" si="38"/>
        <v>368148</v>
      </c>
      <c r="M381" s="61">
        <f t="shared" si="39"/>
        <v>73629.6</v>
      </c>
      <c r="N381" s="370">
        <f t="shared" si="40"/>
        <v>441777.6</v>
      </c>
    </row>
    <row r="382" spans="1:14" ht="15.75">
      <c r="A382" s="9">
        <v>4</v>
      </c>
      <c r="B382" s="134">
        <v>220</v>
      </c>
      <c r="C382" s="134" t="s">
        <v>18</v>
      </c>
      <c r="D382" s="97" t="s">
        <v>46</v>
      </c>
      <c r="E382" s="134" t="s">
        <v>34</v>
      </c>
      <c r="F382" s="181"/>
      <c r="G382" s="181"/>
      <c r="H382" s="177" t="s">
        <v>4</v>
      </c>
      <c r="I382" s="136">
        <v>181.93</v>
      </c>
      <c r="J382" s="397"/>
      <c r="K382" s="101"/>
      <c r="L382" s="102">
        <f t="shared" si="38"/>
        <v>0</v>
      </c>
      <c r="M382" s="102">
        <f t="shared" si="39"/>
        <v>0</v>
      </c>
      <c r="N382" s="371">
        <f t="shared" si="40"/>
        <v>0</v>
      </c>
    </row>
    <row r="383" spans="2:14" ht="15.75">
      <c r="B383" s="137"/>
      <c r="C383" s="137"/>
      <c r="D383" s="137"/>
      <c r="E383" s="96" t="s">
        <v>35</v>
      </c>
      <c r="F383" s="138"/>
      <c r="G383" s="138"/>
      <c r="H383" s="178" t="s">
        <v>5</v>
      </c>
      <c r="I383" s="139">
        <v>68.1</v>
      </c>
      <c r="J383" s="398"/>
      <c r="K383" s="108"/>
      <c r="L383" s="109">
        <f t="shared" si="38"/>
        <v>0</v>
      </c>
      <c r="M383" s="109">
        <f t="shared" si="39"/>
        <v>0</v>
      </c>
      <c r="N383" s="372">
        <f t="shared" si="40"/>
        <v>0</v>
      </c>
    </row>
    <row r="384" spans="2:15" ht="16.5" thickBot="1">
      <c r="B384" s="140"/>
      <c r="C384" s="182"/>
      <c r="D384" s="140"/>
      <c r="E384" s="179"/>
      <c r="F384" s="183">
        <v>3</v>
      </c>
      <c r="G384" s="180">
        <v>3</v>
      </c>
      <c r="H384" s="159" t="s">
        <v>6</v>
      </c>
      <c r="I384" s="143">
        <v>13.31</v>
      </c>
      <c r="J384" s="401">
        <f>SUM(I382,I383,I384)</f>
        <v>263.34</v>
      </c>
      <c r="K384" s="116">
        <v>1900</v>
      </c>
      <c r="L384" s="117">
        <f t="shared" si="38"/>
        <v>500345.99999999994</v>
      </c>
      <c r="M384" s="117">
        <f t="shared" si="39"/>
        <v>100069.2</v>
      </c>
      <c r="N384" s="374">
        <f t="shared" si="40"/>
        <v>600415.2</v>
      </c>
      <c r="O384" s="220" t="s">
        <v>91</v>
      </c>
    </row>
    <row r="385" spans="1:14" ht="15.75">
      <c r="A385" s="9">
        <v>5</v>
      </c>
      <c r="B385" s="63">
        <v>222</v>
      </c>
      <c r="C385" s="63" t="s">
        <v>18</v>
      </c>
      <c r="D385" s="76" t="s">
        <v>45</v>
      </c>
      <c r="E385" s="63" t="s">
        <v>34</v>
      </c>
      <c r="F385" s="216"/>
      <c r="G385" s="216"/>
      <c r="H385" s="171" t="s">
        <v>4</v>
      </c>
      <c r="I385" s="125">
        <v>181.93</v>
      </c>
      <c r="J385" s="395"/>
      <c r="K385" s="80"/>
      <c r="L385" s="81">
        <f t="shared" si="38"/>
        <v>0</v>
      </c>
      <c r="M385" s="81">
        <f t="shared" si="39"/>
        <v>0</v>
      </c>
      <c r="N385" s="368">
        <f t="shared" si="40"/>
        <v>0</v>
      </c>
    </row>
    <row r="386" spans="2:14" ht="15.75">
      <c r="B386" s="62"/>
      <c r="C386" s="75"/>
      <c r="D386" s="62"/>
      <c r="E386" s="75" t="s">
        <v>35</v>
      </c>
      <c r="F386" s="77"/>
      <c r="G386" s="77"/>
      <c r="H386" s="162" t="s">
        <v>5</v>
      </c>
      <c r="I386" s="127">
        <v>82.4</v>
      </c>
      <c r="J386" s="396"/>
      <c r="K386" s="86"/>
      <c r="L386" s="87">
        <f t="shared" si="38"/>
        <v>0</v>
      </c>
      <c r="M386" s="87">
        <f t="shared" si="39"/>
        <v>0</v>
      </c>
      <c r="N386" s="369">
        <f t="shared" si="40"/>
        <v>0</v>
      </c>
    </row>
    <row r="387" spans="2:15" ht="16.5" thickBot="1">
      <c r="B387" s="128"/>
      <c r="C387" s="217"/>
      <c r="D387" s="90"/>
      <c r="E387" s="144"/>
      <c r="F387" s="218">
        <v>3</v>
      </c>
      <c r="G387" s="167">
        <v>3</v>
      </c>
      <c r="H387" s="168" t="s">
        <v>6</v>
      </c>
      <c r="I387" s="130">
        <v>14.07</v>
      </c>
      <c r="J387" s="381">
        <f>SUM(I385,I386,I387)</f>
        <v>278.40000000000003</v>
      </c>
      <c r="K387" s="94">
        <v>2100</v>
      </c>
      <c r="L387" s="61">
        <f t="shared" si="38"/>
        <v>584640.0000000001</v>
      </c>
      <c r="M387" s="61">
        <f t="shared" si="39"/>
        <v>116928.00000000003</v>
      </c>
      <c r="N387" s="374">
        <f t="shared" si="40"/>
        <v>701568.0000000001</v>
      </c>
      <c r="O387" s="220" t="s">
        <v>91</v>
      </c>
    </row>
    <row r="388" spans="1:14" ht="15.75">
      <c r="A388" s="9">
        <v>6</v>
      </c>
      <c r="B388" s="134">
        <v>223</v>
      </c>
      <c r="C388" s="174" t="s">
        <v>30</v>
      </c>
      <c r="D388" s="175" t="s">
        <v>31</v>
      </c>
      <c r="E388" s="96" t="s">
        <v>34</v>
      </c>
      <c r="F388" s="138"/>
      <c r="G388" s="138"/>
      <c r="H388" s="184" t="s">
        <v>4</v>
      </c>
      <c r="I388" s="139">
        <v>86.97</v>
      </c>
      <c r="J388" s="398"/>
      <c r="K388" s="101"/>
      <c r="L388" s="102">
        <f t="shared" si="38"/>
        <v>0</v>
      </c>
      <c r="M388" s="102">
        <f t="shared" si="39"/>
        <v>0</v>
      </c>
      <c r="N388" s="371">
        <f t="shared" si="40"/>
        <v>0</v>
      </c>
    </row>
    <row r="389" spans="2:14" ht="15.75">
      <c r="B389" s="137"/>
      <c r="C389" s="137"/>
      <c r="D389" s="137" t="s">
        <v>62</v>
      </c>
      <c r="E389" s="153" t="s">
        <v>32</v>
      </c>
      <c r="F389" s="138"/>
      <c r="G389" s="138"/>
      <c r="H389" s="185" t="s">
        <v>5</v>
      </c>
      <c r="I389" s="139">
        <v>28.04</v>
      </c>
      <c r="J389" s="398"/>
      <c r="K389" s="108"/>
      <c r="L389" s="109">
        <f t="shared" si="38"/>
        <v>0</v>
      </c>
      <c r="M389" s="109">
        <f t="shared" si="39"/>
        <v>0</v>
      </c>
      <c r="N389" s="372">
        <f t="shared" si="40"/>
        <v>0</v>
      </c>
    </row>
    <row r="390" spans="2:14" ht="15.75">
      <c r="B390" s="137"/>
      <c r="C390" s="137"/>
      <c r="D390" s="137"/>
      <c r="E390" s="137"/>
      <c r="F390" s="176"/>
      <c r="G390" s="176"/>
      <c r="H390" s="184" t="s">
        <v>4</v>
      </c>
      <c r="I390" s="139">
        <v>49.56</v>
      </c>
      <c r="J390" s="398"/>
      <c r="K390" s="108"/>
      <c r="L390" s="109">
        <f t="shared" si="38"/>
        <v>0</v>
      </c>
      <c r="M390" s="109">
        <f t="shared" si="39"/>
        <v>0</v>
      </c>
      <c r="N390" s="372">
        <f t="shared" si="40"/>
        <v>0</v>
      </c>
    </row>
    <row r="391" spans="2:14" ht="15.75">
      <c r="B391" s="137"/>
      <c r="C391" s="137"/>
      <c r="D391" s="137"/>
      <c r="E391" s="137"/>
      <c r="F391" s="138"/>
      <c r="G391" s="138"/>
      <c r="H391" s="185" t="s">
        <v>5</v>
      </c>
      <c r="I391" s="139">
        <v>29.48</v>
      </c>
      <c r="J391" s="398"/>
      <c r="K391" s="108"/>
      <c r="L391" s="109">
        <f t="shared" si="38"/>
        <v>0</v>
      </c>
      <c r="M391" s="109">
        <f t="shared" si="39"/>
        <v>0</v>
      </c>
      <c r="N391" s="372">
        <f t="shared" si="40"/>
        <v>0</v>
      </c>
    </row>
    <row r="392" spans="2:15" ht="16.5" thickBot="1">
      <c r="B392" s="140"/>
      <c r="C392" s="179"/>
      <c r="D392" s="112"/>
      <c r="E392" s="179"/>
      <c r="F392" s="180">
        <v>3</v>
      </c>
      <c r="G392" s="180">
        <v>3</v>
      </c>
      <c r="H392" s="159" t="s">
        <v>6</v>
      </c>
      <c r="I392" s="143">
        <v>10.36</v>
      </c>
      <c r="J392" s="401">
        <f>SUM(I388,I389,I390,I391,I392)</f>
        <v>204.40999999999997</v>
      </c>
      <c r="K392" s="116">
        <v>2100</v>
      </c>
      <c r="L392" s="117">
        <f t="shared" si="38"/>
        <v>429260.99999999994</v>
      </c>
      <c r="M392" s="117">
        <f t="shared" si="39"/>
        <v>85852.2</v>
      </c>
      <c r="N392" s="375">
        <f>L392+M392</f>
        <v>515113.19999999995</v>
      </c>
      <c r="O392" s="220" t="s">
        <v>91</v>
      </c>
    </row>
    <row r="393" spans="1:14" ht="15.75">
      <c r="A393" s="9">
        <v>7</v>
      </c>
      <c r="B393" s="63">
        <v>224</v>
      </c>
      <c r="C393" s="75" t="s">
        <v>19</v>
      </c>
      <c r="D393" s="160" t="s">
        <v>31</v>
      </c>
      <c r="E393" s="75" t="s">
        <v>39</v>
      </c>
      <c r="F393" s="161"/>
      <c r="G393" s="161"/>
      <c r="H393" s="162" t="s">
        <v>4</v>
      </c>
      <c r="I393" s="127">
        <v>181.93</v>
      </c>
      <c r="J393" s="369"/>
      <c r="K393" s="86"/>
      <c r="L393" s="87">
        <f t="shared" si="38"/>
        <v>0</v>
      </c>
      <c r="M393" s="87">
        <f t="shared" si="39"/>
        <v>0</v>
      </c>
      <c r="N393" s="369">
        <f t="shared" si="40"/>
        <v>0</v>
      </c>
    </row>
    <row r="394" spans="2:14" ht="15.75">
      <c r="B394" s="62"/>
      <c r="C394" s="163"/>
      <c r="D394" s="62" t="s">
        <v>62</v>
      </c>
      <c r="E394" s="163" t="s">
        <v>32</v>
      </c>
      <c r="F394" s="164"/>
      <c r="G394" s="164"/>
      <c r="H394" s="162" t="s">
        <v>5</v>
      </c>
      <c r="I394" s="127">
        <v>59.42</v>
      </c>
      <c r="J394" s="396"/>
      <c r="K394" s="86"/>
      <c r="L394" s="87">
        <f t="shared" si="38"/>
        <v>0</v>
      </c>
      <c r="M394" s="87">
        <f t="shared" si="39"/>
        <v>0</v>
      </c>
      <c r="N394" s="369">
        <f t="shared" si="40"/>
        <v>0</v>
      </c>
    </row>
    <row r="395" spans="2:14" ht="15.75">
      <c r="B395" s="62"/>
      <c r="C395" s="162"/>
      <c r="D395" s="62"/>
      <c r="E395" s="162"/>
      <c r="F395" s="62"/>
      <c r="G395" s="62"/>
      <c r="H395" s="162" t="s">
        <v>4</v>
      </c>
      <c r="I395" s="127">
        <v>76.93</v>
      </c>
      <c r="J395" s="396"/>
      <c r="K395" s="86"/>
      <c r="L395" s="87">
        <f t="shared" si="38"/>
        <v>0</v>
      </c>
      <c r="M395" s="87">
        <f t="shared" si="39"/>
        <v>0</v>
      </c>
      <c r="N395" s="369">
        <f t="shared" si="40"/>
        <v>0</v>
      </c>
    </row>
    <row r="396" spans="2:14" ht="15.75">
      <c r="B396" s="62"/>
      <c r="C396" s="162"/>
      <c r="D396" s="62"/>
      <c r="E396" s="162"/>
      <c r="F396" s="62"/>
      <c r="G396" s="62"/>
      <c r="H396" s="162" t="s">
        <v>5</v>
      </c>
      <c r="I396" s="127">
        <v>94.59</v>
      </c>
      <c r="J396" s="368"/>
      <c r="K396" s="86"/>
      <c r="L396" s="87">
        <f t="shared" si="38"/>
        <v>0</v>
      </c>
      <c r="M396" s="87">
        <f t="shared" si="39"/>
        <v>0</v>
      </c>
      <c r="N396" s="369">
        <f t="shared" si="40"/>
        <v>0</v>
      </c>
    </row>
    <row r="397" spans="2:15" ht="17.25" customHeight="1" thickBot="1">
      <c r="B397" s="128"/>
      <c r="C397" s="168"/>
      <c r="D397" s="128"/>
      <c r="E397" s="168"/>
      <c r="F397" s="128">
        <v>4</v>
      </c>
      <c r="G397" s="128">
        <v>4</v>
      </c>
      <c r="H397" s="168" t="s">
        <v>6</v>
      </c>
      <c r="I397" s="130">
        <v>21.98</v>
      </c>
      <c r="J397" s="408">
        <f>SUM(I393,I394,I395,I396,I397)</f>
        <v>434.85</v>
      </c>
      <c r="K397" s="94">
        <v>2100</v>
      </c>
      <c r="L397" s="61">
        <f t="shared" si="38"/>
        <v>913185</v>
      </c>
      <c r="M397" s="61">
        <f t="shared" si="39"/>
        <v>182637</v>
      </c>
      <c r="N397" s="375">
        <f>L397+M397</f>
        <v>1095822</v>
      </c>
      <c r="O397" s="220" t="s">
        <v>91</v>
      </c>
    </row>
    <row r="398" spans="1:14" ht="15.75">
      <c r="A398" s="410"/>
      <c r="B398" s="6"/>
      <c r="C398" s="3"/>
      <c r="D398" s="6"/>
      <c r="E398" s="3"/>
      <c r="F398" s="6"/>
      <c r="G398" s="6"/>
      <c r="H398" s="3"/>
      <c r="I398" s="23"/>
      <c r="J398" s="402"/>
      <c r="K398" s="411"/>
      <c r="L398" s="412"/>
      <c r="M398" s="412"/>
      <c r="N398" s="413"/>
    </row>
    <row r="399" spans="1:14" ht="15.75">
      <c r="A399" s="410"/>
      <c r="B399" s="414"/>
      <c r="C399" s="410"/>
      <c r="D399" s="414"/>
      <c r="E399" s="410"/>
      <c r="F399" s="410"/>
      <c r="G399" s="410"/>
      <c r="H399" s="410"/>
      <c r="I399" s="415"/>
      <c r="J399" s="416"/>
      <c r="K399" s="417"/>
      <c r="L399" s="418"/>
      <c r="M399" s="418"/>
      <c r="N399" s="416"/>
    </row>
    <row r="400" spans="3:14" ht="29.25">
      <c r="C400" s="442" t="s">
        <v>52</v>
      </c>
      <c r="D400" s="442"/>
      <c r="E400" s="442"/>
      <c r="F400" s="442"/>
      <c r="G400" s="442"/>
      <c r="H400" s="442"/>
      <c r="I400" s="442"/>
      <c r="J400" s="442"/>
      <c r="N400" s="348">
        <v>9</v>
      </c>
    </row>
    <row r="401" spans="2:14" ht="23.25" thickBot="1">
      <c r="B401" s="1" t="s">
        <v>0</v>
      </c>
      <c r="C401" s="5" t="s">
        <v>10</v>
      </c>
      <c r="D401" s="13" t="s">
        <v>7</v>
      </c>
      <c r="E401" s="2" t="s">
        <v>1</v>
      </c>
      <c r="F401" s="2" t="s">
        <v>9</v>
      </c>
      <c r="G401" s="2" t="s">
        <v>8</v>
      </c>
      <c r="H401" s="2" t="s">
        <v>11</v>
      </c>
      <c r="I401" s="26" t="s">
        <v>2</v>
      </c>
      <c r="J401" s="409" t="s">
        <v>3</v>
      </c>
      <c r="K401" s="32" t="s">
        <v>23</v>
      </c>
      <c r="L401" s="30" t="s">
        <v>64</v>
      </c>
      <c r="M401" s="31" t="s">
        <v>24</v>
      </c>
      <c r="N401" s="376" t="s">
        <v>63</v>
      </c>
    </row>
    <row r="402" spans="1:14" ht="15.75">
      <c r="A402" s="9">
        <v>1</v>
      </c>
      <c r="B402" s="63">
        <v>229</v>
      </c>
      <c r="C402" s="169" t="s">
        <v>30</v>
      </c>
      <c r="D402" s="160" t="s">
        <v>31</v>
      </c>
      <c r="E402" s="75" t="s">
        <v>34</v>
      </c>
      <c r="F402" s="126"/>
      <c r="G402" s="126"/>
      <c r="H402" s="171" t="s">
        <v>4</v>
      </c>
      <c r="I402" s="435">
        <v>85.97</v>
      </c>
      <c r="J402" s="396"/>
      <c r="K402" s="80"/>
      <c r="L402" s="81">
        <f>J402*K402</f>
        <v>0</v>
      </c>
      <c r="M402" s="81">
        <f>L402*20%</f>
        <v>0</v>
      </c>
      <c r="N402" s="368">
        <f>L402+M402</f>
        <v>0</v>
      </c>
    </row>
    <row r="403" spans="2:14" ht="15.75">
      <c r="B403" s="62"/>
      <c r="C403" s="62"/>
      <c r="D403" s="62" t="s">
        <v>62</v>
      </c>
      <c r="E403" s="163" t="s">
        <v>32</v>
      </c>
      <c r="F403" s="126"/>
      <c r="G403" s="126"/>
      <c r="H403" s="162" t="s">
        <v>5</v>
      </c>
      <c r="I403" s="127">
        <v>29.2</v>
      </c>
      <c r="J403" s="396"/>
      <c r="K403" s="86"/>
      <c r="L403" s="87">
        <f>J403*K403</f>
        <v>0</v>
      </c>
      <c r="M403" s="87">
        <f>L403*20%</f>
        <v>0</v>
      </c>
      <c r="N403" s="369">
        <f>L403+M403</f>
        <v>0</v>
      </c>
    </row>
    <row r="404" spans="2:14" ht="15.75">
      <c r="B404" s="62"/>
      <c r="C404" s="62"/>
      <c r="D404" s="62"/>
      <c r="E404" s="62"/>
      <c r="F404" s="164"/>
      <c r="G404" s="164"/>
      <c r="H404" s="171" t="s">
        <v>4</v>
      </c>
      <c r="I404" s="127">
        <v>51.56</v>
      </c>
      <c r="J404" s="396"/>
      <c r="K404" s="86"/>
      <c r="L404" s="87">
        <f>J404*K404</f>
        <v>0</v>
      </c>
      <c r="M404" s="87">
        <f>L404*20%</f>
        <v>0</v>
      </c>
      <c r="N404" s="369">
        <f>L404+M404</f>
        <v>0</v>
      </c>
    </row>
    <row r="405" spans="2:14" ht="15.75">
      <c r="B405" s="62"/>
      <c r="C405" s="62"/>
      <c r="D405" s="62"/>
      <c r="E405" s="62"/>
      <c r="F405" s="126"/>
      <c r="G405" s="126"/>
      <c r="H405" s="162" t="s">
        <v>5</v>
      </c>
      <c r="I405" s="127">
        <v>29.48</v>
      </c>
      <c r="J405" s="396"/>
      <c r="K405" s="86"/>
      <c r="L405" s="87">
        <f>J405*K405</f>
        <v>0</v>
      </c>
      <c r="M405" s="87">
        <f>L405*20%</f>
        <v>0</v>
      </c>
      <c r="N405" s="369">
        <f>L405+M405</f>
        <v>0</v>
      </c>
    </row>
    <row r="406" spans="2:14" ht="16.5" thickBot="1">
      <c r="B406" s="128"/>
      <c r="C406" s="172"/>
      <c r="D406" s="90"/>
      <c r="E406" s="172"/>
      <c r="F406" s="173">
        <v>3</v>
      </c>
      <c r="G406" s="173">
        <v>3</v>
      </c>
      <c r="H406" s="168" t="s">
        <v>6</v>
      </c>
      <c r="I406" s="130">
        <v>11.36</v>
      </c>
      <c r="J406" s="408">
        <f>SUM(I402,I403,I404,I405,I406)</f>
        <v>207.57</v>
      </c>
      <c r="K406" s="94">
        <v>2100</v>
      </c>
      <c r="L406" s="61">
        <f>J406*K406</f>
        <v>435897</v>
      </c>
      <c r="M406" s="61">
        <f>L406*20%</f>
        <v>87179.40000000001</v>
      </c>
      <c r="N406" s="362">
        <f>L406+M406</f>
        <v>523076.4</v>
      </c>
    </row>
    <row r="407" spans="1:14" ht="15.75">
      <c r="A407" s="9">
        <v>2</v>
      </c>
      <c r="B407" s="134">
        <v>232</v>
      </c>
      <c r="C407" s="134" t="s">
        <v>18</v>
      </c>
      <c r="D407" s="97" t="s">
        <v>46</v>
      </c>
      <c r="E407" s="134" t="s">
        <v>34</v>
      </c>
      <c r="F407" s="181"/>
      <c r="G407" s="181"/>
      <c r="H407" s="177" t="s">
        <v>4</v>
      </c>
      <c r="I407" s="136">
        <v>181.93</v>
      </c>
      <c r="J407" s="397"/>
      <c r="K407" s="101"/>
      <c r="L407" s="102"/>
      <c r="M407" s="102">
        <f aca="true" t="shared" si="41" ref="M407:M420">L407*20%</f>
        <v>0</v>
      </c>
      <c r="N407" s="371">
        <f aca="true" t="shared" si="42" ref="N407:N419">L407+M407</f>
        <v>0</v>
      </c>
    </row>
    <row r="408" spans="2:14" ht="15.75">
      <c r="B408" s="137"/>
      <c r="C408" s="137"/>
      <c r="D408" s="137"/>
      <c r="E408" s="96" t="s">
        <v>35</v>
      </c>
      <c r="F408" s="138"/>
      <c r="G408" s="138"/>
      <c r="H408" s="178" t="s">
        <v>5</v>
      </c>
      <c r="I408" s="139">
        <v>68.1</v>
      </c>
      <c r="J408" s="398"/>
      <c r="K408" s="108"/>
      <c r="L408" s="109">
        <f aca="true" t="shared" si="43" ref="L408:L419">J408*K408</f>
        <v>0</v>
      </c>
      <c r="M408" s="109">
        <f t="shared" si="41"/>
        <v>0</v>
      </c>
      <c r="N408" s="372">
        <f t="shared" si="42"/>
        <v>0</v>
      </c>
    </row>
    <row r="409" spans="2:15" ht="16.5" thickBot="1">
      <c r="B409" s="140"/>
      <c r="C409" s="182"/>
      <c r="D409" s="140"/>
      <c r="E409" s="179"/>
      <c r="F409" s="183">
        <v>3</v>
      </c>
      <c r="G409" s="180">
        <v>3</v>
      </c>
      <c r="H409" s="159" t="s">
        <v>6</v>
      </c>
      <c r="I409" s="143">
        <v>13.31</v>
      </c>
      <c r="J409" s="384">
        <f>SUM(I407,I408,I409)</f>
        <v>263.34</v>
      </c>
      <c r="K409" s="116">
        <v>1900</v>
      </c>
      <c r="L409" s="117">
        <f t="shared" si="43"/>
        <v>500345.99999999994</v>
      </c>
      <c r="M409" s="117">
        <f t="shared" si="41"/>
        <v>100069.2</v>
      </c>
      <c r="N409" s="375">
        <f>L409+M409</f>
        <v>600415.2</v>
      </c>
      <c r="O409" s="220" t="s">
        <v>91</v>
      </c>
    </row>
    <row r="410" spans="1:14" ht="15.75">
      <c r="A410" s="9">
        <v>3</v>
      </c>
      <c r="B410" s="63">
        <v>233</v>
      </c>
      <c r="C410" s="169" t="s">
        <v>17</v>
      </c>
      <c r="D410" s="76" t="s">
        <v>45</v>
      </c>
      <c r="E410" s="169" t="s">
        <v>36</v>
      </c>
      <c r="F410" s="170"/>
      <c r="G410" s="170"/>
      <c r="H410" s="171" t="s">
        <v>4</v>
      </c>
      <c r="I410" s="125">
        <v>86.97</v>
      </c>
      <c r="J410" s="395"/>
      <c r="K410" s="80"/>
      <c r="L410" s="81">
        <f t="shared" si="43"/>
        <v>0</v>
      </c>
      <c r="M410" s="81">
        <f t="shared" si="41"/>
        <v>0</v>
      </c>
      <c r="N410" s="368">
        <f t="shared" si="42"/>
        <v>0</v>
      </c>
    </row>
    <row r="411" spans="2:14" ht="15.75">
      <c r="B411" s="62"/>
      <c r="C411" s="62"/>
      <c r="D411" s="76"/>
      <c r="E411" s="62"/>
      <c r="F411" s="126"/>
      <c r="G411" s="126"/>
      <c r="H411" s="162" t="s">
        <v>5</v>
      </c>
      <c r="I411" s="127">
        <v>32.44</v>
      </c>
      <c r="J411" s="396"/>
      <c r="K411" s="86"/>
      <c r="L411" s="87">
        <f t="shared" si="43"/>
        <v>0</v>
      </c>
      <c r="M411" s="87">
        <f t="shared" si="41"/>
        <v>0</v>
      </c>
      <c r="N411" s="369">
        <f t="shared" si="42"/>
        <v>0</v>
      </c>
    </row>
    <row r="412" spans="2:14" ht="16.5" thickBot="1">
      <c r="B412" s="128"/>
      <c r="C412" s="128"/>
      <c r="D412" s="128"/>
      <c r="E412" s="128"/>
      <c r="F412" s="129">
        <v>2</v>
      </c>
      <c r="G412" s="129">
        <v>2</v>
      </c>
      <c r="H412" s="168" t="s">
        <v>6</v>
      </c>
      <c r="I412" s="130">
        <v>6.38</v>
      </c>
      <c r="J412" s="381">
        <f>SUM(I410,I411,I412)</f>
        <v>125.78999999999999</v>
      </c>
      <c r="K412" s="94">
        <v>1900</v>
      </c>
      <c r="L412" s="61">
        <f t="shared" si="43"/>
        <v>239000.99999999997</v>
      </c>
      <c r="M412" s="61">
        <f t="shared" si="41"/>
        <v>47800.2</v>
      </c>
      <c r="N412" s="362">
        <f>L412+M412</f>
        <v>286801.19999999995</v>
      </c>
    </row>
    <row r="413" spans="1:14" ht="15.75">
      <c r="A413" s="9">
        <v>4</v>
      </c>
      <c r="B413" s="134">
        <v>234</v>
      </c>
      <c r="C413" s="134" t="s">
        <v>18</v>
      </c>
      <c r="D413" s="97" t="s">
        <v>45</v>
      </c>
      <c r="E413" s="134" t="s">
        <v>34</v>
      </c>
      <c r="F413" s="181"/>
      <c r="G413" s="181"/>
      <c r="H413" s="184" t="s">
        <v>4</v>
      </c>
      <c r="I413" s="136">
        <v>181.93</v>
      </c>
      <c r="J413" s="397"/>
      <c r="K413" s="101"/>
      <c r="L413" s="102">
        <f t="shared" si="43"/>
        <v>0</v>
      </c>
      <c r="M413" s="102">
        <f t="shared" si="41"/>
        <v>0</v>
      </c>
      <c r="N413" s="371">
        <f t="shared" si="42"/>
        <v>0</v>
      </c>
    </row>
    <row r="414" spans="2:14" ht="15.75">
      <c r="B414" s="137"/>
      <c r="C414" s="96"/>
      <c r="D414" s="137"/>
      <c r="E414" s="96" t="s">
        <v>35</v>
      </c>
      <c r="F414" s="98"/>
      <c r="G414" s="98"/>
      <c r="H414" s="185" t="s">
        <v>5</v>
      </c>
      <c r="I414" s="139">
        <v>82.4</v>
      </c>
      <c r="J414" s="398"/>
      <c r="K414" s="108"/>
      <c r="L414" s="109">
        <f t="shared" si="43"/>
        <v>0</v>
      </c>
      <c r="M414" s="109">
        <f t="shared" si="41"/>
        <v>0</v>
      </c>
      <c r="N414" s="372">
        <f t="shared" si="42"/>
        <v>0</v>
      </c>
    </row>
    <row r="415" spans="2:14" ht="16.5" thickBot="1">
      <c r="B415" s="140"/>
      <c r="C415" s="186"/>
      <c r="D415" s="140"/>
      <c r="E415" s="151"/>
      <c r="F415" s="187">
        <v>3</v>
      </c>
      <c r="G415" s="188">
        <v>3</v>
      </c>
      <c r="H415" s="159" t="s">
        <v>6</v>
      </c>
      <c r="I415" s="143">
        <v>14.07</v>
      </c>
      <c r="J415" s="384">
        <f>SUM(I413,I414,I415)</f>
        <v>278.40000000000003</v>
      </c>
      <c r="K415" s="116">
        <v>2100</v>
      </c>
      <c r="L415" s="117">
        <f t="shared" si="43"/>
        <v>584640.0000000001</v>
      </c>
      <c r="M415" s="117">
        <f t="shared" si="41"/>
        <v>116928.00000000003</v>
      </c>
      <c r="N415" s="363">
        <f>L415+M415</f>
        <v>701568.0000000001</v>
      </c>
    </row>
    <row r="416" spans="1:14" ht="15.75">
      <c r="A416" s="9">
        <v>5</v>
      </c>
      <c r="B416" s="62">
        <v>236</v>
      </c>
      <c r="C416" s="75" t="s">
        <v>19</v>
      </c>
      <c r="D416" s="160" t="s">
        <v>31</v>
      </c>
      <c r="E416" s="75" t="s">
        <v>39</v>
      </c>
      <c r="F416" s="161"/>
      <c r="G416" s="161"/>
      <c r="H416" s="162" t="s">
        <v>4</v>
      </c>
      <c r="I416" s="127">
        <v>181.93</v>
      </c>
      <c r="J416" s="369"/>
      <c r="K416" s="86"/>
      <c r="L416" s="87">
        <f t="shared" si="43"/>
        <v>0</v>
      </c>
      <c r="M416" s="87">
        <f t="shared" si="41"/>
        <v>0</v>
      </c>
      <c r="N416" s="369">
        <f t="shared" si="42"/>
        <v>0</v>
      </c>
    </row>
    <row r="417" spans="2:14" ht="15.75">
      <c r="B417" s="62"/>
      <c r="C417" s="163"/>
      <c r="D417" s="62" t="s">
        <v>62</v>
      </c>
      <c r="E417" s="163" t="s">
        <v>32</v>
      </c>
      <c r="F417" s="164"/>
      <c r="G417" s="164"/>
      <c r="H417" s="162" t="s">
        <v>5</v>
      </c>
      <c r="I417" s="127">
        <v>59.42</v>
      </c>
      <c r="J417" s="396"/>
      <c r="K417" s="86"/>
      <c r="L417" s="87">
        <f t="shared" si="43"/>
        <v>0</v>
      </c>
      <c r="M417" s="87">
        <f t="shared" si="41"/>
        <v>0</v>
      </c>
      <c r="N417" s="369">
        <f t="shared" si="42"/>
        <v>0</v>
      </c>
    </row>
    <row r="418" spans="2:14" ht="15.75">
      <c r="B418" s="62"/>
      <c r="C418" s="162"/>
      <c r="D418" s="62"/>
      <c r="E418" s="162"/>
      <c r="F418" s="62"/>
      <c r="G418" s="62"/>
      <c r="H418" s="162" t="s">
        <v>4</v>
      </c>
      <c r="I418" s="127">
        <v>76.93</v>
      </c>
      <c r="J418" s="396"/>
      <c r="K418" s="86"/>
      <c r="L418" s="87">
        <f t="shared" si="43"/>
        <v>0</v>
      </c>
      <c r="M418" s="87">
        <f t="shared" si="41"/>
        <v>0</v>
      </c>
      <c r="N418" s="369">
        <f t="shared" si="42"/>
        <v>0</v>
      </c>
    </row>
    <row r="419" spans="2:14" ht="15.75">
      <c r="B419" s="62"/>
      <c r="C419" s="162"/>
      <c r="D419" s="62"/>
      <c r="E419" s="162"/>
      <c r="F419" s="62"/>
      <c r="G419" s="62"/>
      <c r="H419" s="162" t="s">
        <v>5</v>
      </c>
      <c r="I419" s="127">
        <v>94.59</v>
      </c>
      <c r="J419" s="368"/>
      <c r="K419" s="86"/>
      <c r="L419" s="87">
        <f t="shared" si="43"/>
        <v>0</v>
      </c>
      <c r="M419" s="87">
        <f t="shared" si="41"/>
        <v>0</v>
      </c>
      <c r="N419" s="369">
        <f t="shared" si="42"/>
        <v>0</v>
      </c>
    </row>
    <row r="420" spans="2:14" ht="16.5" thickBot="1">
      <c r="B420" s="128"/>
      <c r="C420" s="168"/>
      <c r="D420" s="128"/>
      <c r="E420" s="168"/>
      <c r="F420" s="128">
        <v>4</v>
      </c>
      <c r="G420" s="128">
        <v>4</v>
      </c>
      <c r="H420" s="168" t="s">
        <v>6</v>
      </c>
      <c r="I420" s="130">
        <v>21.98</v>
      </c>
      <c r="J420" s="408">
        <f>SUM(I416,I417,I418,I419,I420)</f>
        <v>434.85</v>
      </c>
      <c r="K420" s="94">
        <v>2100</v>
      </c>
      <c r="L420" s="61">
        <f>J420*K420</f>
        <v>913185</v>
      </c>
      <c r="M420" s="61">
        <f t="shared" si="41"/>
        <v>182637</v>
      </c>
      <c r="N420" s="354">
        <f>L420+M420</f>
        <v>1095822</v>
      </c>
    </row>
  </sheetData>
  <mergeCells count="19">
    <mergeCell ref="C3:J3"/>
    <mergeCell ref="C5:J5"/>
    <mergeCell ref="C310:J310"/>
    <mergeCell ref="C312:J312"/>
    <mergeCell ref="C67:J67"/>
    <mergeCell ref="C69:J69"/>
    <mergeCell ref="C121:J121"/>
    <mergeCell ref="C123:J123"/>
    <mergeCell ref="C205:J205"/>
    <mergeCell ref="C207:J207"/>
    <mergeCell ref="C400:J400"/>
    <mergeCell ref="C368:J368"/>
    <mergeCell ref="C370:J370"/>
    <mergeCell ref="C40:J40"/>
    <mergeCell ref="C42:J42"/>
    <mergeCell ref="C332:J332"/>
    <mergeCell ref="C334:J334"/>
    <mergeCell ref="C256:J256"/>
    <mergeCell ref="C258:J258"/>
  </mergeCells>
  <printOptions verticalCentered="1"/>
  <pageMargins left="0.7480314960629921" right="0.7480314960629921" top="0" bottom="0" header="0.5118110236220472" footer="0.5118110236220472"/>
  <pageSetup horizontalDpi="600" verticalDpi="600" orientation="portrait" paperSize="9" scale="45" r:id="rId1"/>
  <rowBreaks count="6" manualBreakCount="6">
    <brk id="64" max="14" man="1"/>
    <brk id="118" max="255" man="1"/>
    <brk id="202" max="255" man="1"/>
    <brk id="253" max="255" man="1"/>
    <brk id="307" max="255" man="1"/>
    <brk id="3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Todor Yankov</cp:lastModifiedBy>
  <cp:lastPrinted>2008-10-01T07:21:54Z</cp:lastPrinted>
  <dcterms:created xsi:type="dcterms:W3CDTF">2006-12-11T15:42:14Z</dcterms:created>
  <dcterms:modified xsi:type="dcterms:W3CDTF">2008-11-04T09:31:01Z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